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68" windowWidth="14580" windowHeight="9984" activeTab="0"/>
  </bookViews>
  <sheets>
    <sheet name="Need" sheetId="1" r:id="rId1"/>
    <sheet name="All" sheetId="2" r:id="rId2"/>
    <sheet name="1" sheetId="3" r:id="rId3"/>
    <sheet name="2" sheetId="4" r:id="rId4"/>
    <sheet name="3" sheetId="5" r:id="rId5"/>
    <sheet name="4" sheetId="6" r:id="rId6"/>
    <sheet name="5" sheetId="7" r:id="rId7"/>
    <sheet name="Tents" sheetId="8" r:id="rId8"/>
  </sheets>
  <definedNames>
    <definedName name="_xlnm.Print_Area" localSheetId="2">'1'!$A$1:$N$61</definedName>
    <definedName name="_xlnm.Print_Area" localSheetId="3">'2'!$A$1:$N$60</definedName>
    <definedName name="_xlnm.Print_Area" localSheetId="4">'3'!$A$1:$N$60</definedName>
    <definedName name="_xlnm.Print_Area" localSheetId="5">'4'!$A$1:$N$60</definedName>
    <definedName name="_xlnm.Print_Area" localSheetId="6">'5'!$A$1:$N$60</definedName>
    <definedName name="_xlnm.Print_Area" localSheetId="1">'All'!$C$6:$P$83</definedName>
    <definedName name="_xlnm.Print_Area" localSheetId="7">'Tents'!$B$1:$O$27</definedName>
    <definedName name="_xlnm.Print_Titles" localSheetId="1">'All'!$A:$B,'All'!$4:$5</definedName>
  </definedNames>
  <calcPr fullCalcOnLoad="1"/>
</workbook>
</file>

<file path=xl/sharedStrings.xml><?xml version="1.0" encoding="utf-8"?>
<sst xmlns="http://schemas.openxmlformats.org/spreadsheetml/2006/main" count="365" uniqueCount="192">
  <si>
    <t>Tentage</t>
  </si>
  <si>
    <t>Groundsheets</t>
  </si>
  <si>
    <t>Rope</t>
  </si>
  <si>
    <t>Stakes</t>
  </si>
  <si>
    <t>Dutch Oven</t>
  </si>
  <si>
    <t>Griddle</t>
  </si>
  <si>
    <t>Hot-pot pliers</t>
  </si>
  <si>
    <t>Large Pot</t>
  </si>
  <si>
    <t>Medium Pot</t>
  </si>
  <si>
    <t>Spatula</t>
  </si>
  <si>
    <t>Ladle</t>
  </si>
  <si>
    <t>Can Opener</t>
  </si>
  <si>
    <t>Knife</t>
  </si>
  <si>
    <t>Water container</t>
  </si>
  <si>
    <t>Cooler</t>
  </si>
  <si>
    <t>Other</t>
  </si>
  <si>
    <t>Big plastic tub</t>
  </si>
  <si>
    <t>Shovel</t>
  </si>
  <si>
    <t>Saw</t>
  </si>
  <si>
    <t>Lantern</t>
  </si>
  <si>
    <t>Propane</t>
  </si>
  <si>
    <t>Tarp, large</t>
  </si>
  <si>
    <t>Tents, 4 man</t>
  </si>
  <si>
    <t>Tents, 2 man</t>
  </si>
  <si>
    <t>Grill (grate)</t>
  </si>
  <si>
    <t>Fire</t>
  </si>
  <si>
    <t>Stove, 2 burner</t>
  </si>
  <si>
    <t>Stove, backpacker</t>
  </si>
  <si>
    <t>Wash buckets</t>
  </si>
  <si>
    <t>Tarp, backpack</t>
  </si>
  <si>
    <t>Tarp, medium</t>
  </si>
  <si>
    <t>Super large pot</t>
  </si>
  <si>
    <t>Gear</t>
  </si>
  <si>
    <t>Kitchen</t>
  </si>
  <si>
    <t>Large frypan</t>
  </si>
  <si>
    <t>Medium frypan</t>
  </si>
  <si>
    <t>Coffee pot</t>
  </si>
  <si>
    <t>Drink cooler</t>
  </si>
  <si>
    <t>the left. Beyond normal wear and tear, we understand</t>
  </si>
  <si>
    <t>that any lost or damaged gear will be our personal</t>
  </si>
  <si>
    <t>responsibility.</t>
  </si>
  <si>
    <t>Patrol Leader</t>
  </si>
  <si>
    <t>Asst. Patrol Leader</t>
  </si>
  <si>
    <t>Quartermaster</t>
  </si>
  <si>
    <t>Signatures:</t>
  </si>
  <si>
    <t>members</t>
  </si>
  <si>
    <t>Printed names:</t>
  </si>
  <si>
    <t>From the following date until a new inventory sheet</t>
  </si>
  <si>
    <t>is signed by the subsequent patrol members:</t>
  </si>
  <si>
    <t>date</t>
  </si>
  <si>
    <t>Agree that the inventory on the left is a full and complete</t>
  </si>
  <si>
    <t>accounting of all of our equipment.</t>
  </si>
  <si>
    <t>We take full responsibility for the gear inventoried on</t>
  </si>
  <si>
    <t>We, the troop leadership agree to see that patrols take</t>
  </si>
  <si>
    <t>care of their gear and account for all gear at the end of</t>
  </si>
  <si>
    <t>our term of office:</t>
  </si>
  <si>
    <t>SPL</t>
  </si>
  <si>
    <t>ASPL</t>
  </si>
  <si>
    <t>Troop QM</t>
  </si>
  <si>
    <t>Item</t>
  </si>
  <si>
    <t>Quantity</t>
  </si>
  <si>
    <t>Tent bags</t>
  </si>
  <si>
    <t>Each</t>
  </si>
  <si>
    <t>Total</t>
  </si>
  <si>
    <t>Source</t>
  </si>
  <si>
    <t>BSA</t>
  </si>
  <si>
    <t>Walmart</t>
  </si>
  <si>
    <t>BSA: 16x12</t>
  </si>
  <si>
    <t>Propane converter</t>
  </si>
  <si>
    <t>ServingSpoon</t>
  </si>
  <si>
    <t>Folding tables</t>
  </si>
  <si>
    <t>knuckles</t>
  </si>
  <si>
    <t>light bulbs</t>
  </si>
  <si>
    <t>Backpacking dutch oven</t>
  </si>
  <si>
    <t>lots</t>
  </si>
  <si>
    <t>Northern Tier</t>
  </si>
  <si>
    <t>Walmart 3x6?</t>
  </si>
  <si>
    <t>Campmor, will tie to all tents with cord</t>
  </si>
  <si>
    <t>60 watt, blubs</t>
  </si>
  <si>
    <t>Rat poison</t>
  </si>
  <si>
    <t>22 oz fuel canisters</t>
  </si>
  <si>
    <t>Lock box for liquid fuel</t>
  </si>
  <si>
    <t>4 lbs</t>
  </si>
  <si>
    <t>First Aid kit</t>
  </si>
  <si>
    <t>First Aid supplies</t>
  </si>
  <si>
    <t>??</t>
  </si>
  <si>
    <t>Rite Aid</t>
  </si>
  <si>
    <t>Campmor, item #21434</t>
  </si>
  <si>
    <t>Campmor, item #82010, 10Qt covered Kettle</t>
  </si>
  <si>
    <t>Coleman Exponent Feather stove</t>
  </si>
  <si>
    <t>Campmor, item #85208</t>
  </si>
  <si>
    <t>Campmor, item #80088</t>
  </si>
  <si>
    <t>2 man  BP tents</t>
  </si>
  <si>
    <t>Campmor, item #83614</t>
  </si>
  <si>
    <t>Note on tables:</t>
  </si>
  <si>
    <t>Walmart has COSCO brand plastic folding tables.</t>
  </si>
  <si>
    <t>I saw a 6 ft one for $49.43, I could not find the price on the 5ft one, the (too small) 4 ft one was 28.84.</t>
  </si>
  <si>
    <t>Ace hardware</t>
  </si>
  <si>
    <t>grocery store</t>
  </si>
  <si>
    <t>Tents, Backpack</t>
  </si>
  <si>
    <t>Big pot burners</t>
  </si>
  <si>
    <t>Dragons</t>
  </si>
  <si>
    <t>Fox Sq</t>
  </si>
  <si>
    <t>Scorpio</t>
  </si>
  <si>
    <t>Gr Br</t>
  </si>
  <si>
    <t>Crows</t>
  </si>
  <si>
    <t>Comments</t>
  </si>
  <si>
    <t>TROOP 700</t>
  </si>
  <si>
    <t>INVENTORY TRACKING BY PATROL</t>
  </si>
  <si>
    <t>Bin Number</t>
  </si>
  <si>
    <t>Patrol Name</t>
  </si>
  <si>
    <t>Form revised 05/08</t>
  </si>
  <si>
    <t>Diff</t>
  </si>
  <si>
    <t>Patrol Name:</t>
  </si>
  <si>
    <t>Bin Number:</t>
  </si>
  <si>
    <t>Current</t>
  </si>
  <si>
    <t>Prev</t>
  </si>
  <si>
    <t>Folding Table</t>
  </si>
  <si>
    <t>Shower</t>
  </si>
  <si>
    <t>Closet</t>
  </si>
  <si>
    <t>Misc Pots &amp; Utensils</t>
  </si>
  <si>
    <t xml:space="preserve">Additional Unassigned </t>
  </si>
  <si>
    <t>First Aid Kit</t>
  </si>
  <si>
    <t>Campside Oven</t>
  </si>
  <si>
    <t>1 Burner Stove</t>
  </si>
  <si>
    <t>Folding Chairs</t>
  </si>
  <si>
    <t>Gas Cans</t>
  </si>
  <si>
    <t>Tents, 4 man Broken</t>
  </si>
  <si>
    <t>2 burner jet stove Broken</t>
  </si>
  <si>
    <t>Base</t>
  </si>
  <si>
    <t>Canoe Paddles</t>
  </si>
  <si>
    <t>Life Vests Adult</t>
  </si>
  <si>
    <t>Life Vests Boys</t>
  </si>
  <si>
    <t>ment</t>
  </si>
  <si>
    <t>Chairs</t>
  </si>
  <si>
    <t>Tables</t>
  </si>
  <si>
    <t>Barbecue Supplies</t>
  </si>
  <si>
    <t>Klondee Sleds</t>
  </si>
  <si>
    <t>Bag of Tarp poles</t>
  </si>
  <si>
    <t>Fuel bottle</t>
  </si>
  <si>
    <t>Propane stalk</t>
  </si>
  <si>
    <t>Propane hose</t>
  </si>
  <si>
    <t>Bag</t>
  </si>
  <si>
    <t>Tent</t>
  </si>
  <si>
    <t>Ground</t>
  </si>
  <si>
    <t>Cover</t>
  </si>
  <si>
    <t>Rain</t>
  </si>
  <si>
    <t>Four</t>
  </si>
  <si>
    <t>Stake</t>
  </si>
  <si>
    <t>Two</t>
  </si>
  <si>
    <t>knuckes</t>
  </si>
  <si>
    <t>4 seg poles</t>
  </si>
  <si>
    <t>One</t>
  </si>
  <si>
    <t>3seg poles</t>
  </si>
  <si>
    <t>Sgle poles</t>
  </si>
  <si>
    <t>FOUR MAN TENT INVENTORY</t>
  </si>
  <si>
    <t>Tent Number</t>
  </si>
  <si>
    <t>1A</t>
  </si>
  <si>
    <t>1B</t>
  </si>
  <si>
    <t>2A</t>
  </si>
  <si>
    <t>2B</t>
  </si>
  <si>
    <t>2C</t>
  </si>
  <si>
    <t>3A</t>
  </si>
  <si>
    <t>3B</t>
  </si>
  <si>
    <t>3C</t>
  </si>
  <si>
    <t>3D</t>
  </si>
  <si>
    <t>4A</t>
  </si>
  <si>
    <t>5A</t>
  </si>
  <si>
    <t>5B</t>
  </si>
  <si>
    <t>5C</t>
  </si>
  <si>
    <t>5D</t>
  </si>
  <si>
    <t>Missing single pole</t>
  </si>
  <si>
    <t>Missing stakes, poles and knuckes</t>
  </si>
  <si>
    <t>Other misc Gear</t>
  </si>
  <si>
    <t>Flags &amp; Poles</t>
  </si>
  <si>
    <t>Charcoal Fire Pits</t>
  </si>
  <si>
    <t>Copy Machine</t>
  </si>
  <si>
    <t>Dehumidifier</t>
  </si>
  <si>
    <t>Sump Pump</t>
  </si>
  <si>
    <t>Electric Fans</t>
  </si>
  <si>
    <t>Trash Cans</t>
  </si>
  <si>
    <t>Var</t>
  </si>
  <si>
    <t>Unassigned QM Closet</t>
  </si>
  <si>
    <t>Tent Parts (See Tent Inv Sch)</t>
  </si>
  <si>
    <t>/a</t>
  </si>
  <si>
    <t>/a - Information unavailable</t>
  </si>
  <si>
    <t/>
  </si>
  <si>
    <t>BSA TROOP 700</t>
  </si>
  <si>
    <t>EQUIPMENT WISH LIST</t>
  </si>
  <si>
    <t>THIS IS 2008 REQUEST</t>
  </si>
  <si>
    <t>?</t>
  </si>
  <si>
    <t>Notes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</si>
</sst>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3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0" xfId="0" applyNumberFormat="1" applyFont="1" applyAlignment="1">
      <alignment/>
    </xf>
    <xf numFmtId="2" fontId="1" fillId="0" borderId="3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 horizontal="right"/>
    </xf>
    <xf numFmtId="0" fontId="1" fillId="0" borderId="1" xfId="0" applyFont="1" applyBorder="1" applyAlignment="1">
      <alignment horizontal="centerContinuous"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 horizontal="centerContinuous" wrapText="1"/>
    </xf>
    <xf numFmtId="2" fontId="1" fillId="0" borderId="0" xfId="0" applyNumberFormat="1" applyFont="1" applyAlignment="1">
      <alignment horizontal="centerContinuous" wrapText="1"/>
    </xf>
    <xf numFmtId="0" fontId="1" fillId="0" borderId="8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workbookViewId="0" topLeftCell="A1">
      <selection activeCell="F28" sqref="F28"/>
    </sheetView>
  </sheetViews>
  <sheetFormatPr defaultColWidth="9.140625" defaultRowHeight="12.75"/>
  <cols>
    <col min="1" max="1" width="26.7109375" style="1" customWidth="1"/>
    <col min="2" max="2" width="8.8515625" style="1" customWidth="1"/>
    <col min="3" max="4" width="8.8515625" style="27" customWidth="1"/>
    <col min="5" max="5" width="2.8515625" style="27" customWidth="1"/>
    <col min="6" max="6" width="43.7109375" style="1" bestFit="1" customWidth="1"/>
    <col min="7" max="16384" width="8.8515625" style="1" customWidth="1"/>
  </cols>
  <sheetData>
    <row r="1" spans="1:7" ht="13.5">
      <c r="A1" s="48" t="s">
        <v>187</v>
      </c>
      <c r="B1" s="48"/>
      <c r="C1" s="49"/>
      <c r="D1" s="49"/>
      <c r="E1" s="49"/>
      <c r="F1" s="48"/>
      <c r="G1" s="48"/>
    </row>
    <row r="2" spans="1:7" ht="13.5">
      <c r="A2" s="48" t="s">
        <v>188</v>
      </c>
      <c r="B2" s="48"/>
      <c r="C2" s="49"/>
      <c r="D2" s="49"/>
      <c r="E2" s="49"/>
      <c r="F2" s="48"/>
      <c r="G2" s="48"/>
    </row>
    <row r="3" spans="1:7" ht="13.5">
      <c r="A3" s="48" t="s">
        <v>189</v>
      </c>
      <c r="B3" s="48"/>
      <c r="C3" s="49"/>
      <c r="D3" s="49"/>
      <c r="E3" s="49"/>
      <c r="F3" s="48"/>
      <c r="G3" s="48"/>
    </row>
    <row r="4" ht="11.25" customHeight="1"/>
    <row r="5" spans="1:6" s="5" customFormat="1" ht="13.5">
      <c r="A5" s="5" t="s">
        <v>59</v>
      </c>
      <c r="B5" s="6" t="s">
        <v>60</v>
      </c>
      <c r="C5" s="26" t="s">
        <v>62</v>
      </c>
      <c r="D5" s="26" t="s">
        <v>63</v>
      </c>
      <c r="E5" s="26"/>
      <c r="F5" s="5" t="s">
        <v>64</v>
      </c>
    </row>
    <row r="6" spans="2:5" s="9" customFormat="1" ht="13.5">
      <c r="B6" s="8"/>
      <c r="C6" s="37"/>
      <c r="D6" s="37"/>
      <c r="E6" s="37"/>
    </row>
    <row r="7" spans="1:6" s="14" customFormat="1" ht="13.5">
      <c r="A7" s="14" t="str">
        <f>All!B7</f>
        <v>Tarp, large</v>
      </c>
      <c r="B7" s="14">
        <v>1</v>
      </c>
      <c r="C7" s="28">
        <v>150.15</v>
      </c>
      <c r="D7" s="28">
        <f aca="true" t="shared" si="0" ref="D7:D23">B7*C7</f>
        <v>150.15</v>
      </c>
      <c r="E7" s="28"/>
      <c r="F7" s="14" t="s">
        <v>67</v>
      </c>
    </row>
    <row r="8" spans="1:6" s="17" customFormat="1" ht="13.5">
      <c r="A8" s="17" t="s">
        <v>61</v>
      </c>
      <c r="B8" s="17">
        <v>4</v>
      </c>
      <c r="C8" s="29">
        <v>8</v>
      </c>
      <c r="D8" s="29">
        <f t="shared" si="0"/>
        <v>32</v>
      </c>
      <c r="E8" s="29"/>
      <c r="F8" s="17" t="s">
        <v>87</v>
      </c>
    </row>
    <row r="9" spans="1:6" s="17" customFormat="1" ht="13.5">
      <c r="A9" s="17" t="str">
        <f>All!B21</f>
        <v>Hot-pot pliers</v>
      </c>
      <c r="B9" s="17">
        <v>0</v>
      </c>
      <c r="C9" s="29">
        <v>7.75</v>
      </c>
      <c r="D9" s="29">
        <f t="shared" si="0"/>
        <v>0</v>
      </c>
      <c r="E9" s="29"/>
      <c r="F9" s="17" t="s">
        <v>65</v>
      </c>
    </row>
    <row r="10" spans="1:6" s="17" customFormat="1" ht="13.5">
      <c r="A10" s="17" t="s">
        <v>31</v>
      </c>
      <c r="B10" s="17">
        <v>2</v>
      </c>
      <c r="C10" s="29">
        <v>18</v>
      </c>
      <c r="D10" s="29">
        <f t="shared" si="0"/>
        <v>36</v>
      </c>
      <c r="E10" s="29"/>
      <c r="F10" s="17" t="s">
        <v>88</v>
      </c>
    </row>
    <row r="11" spans="1:6" s="17" customFormat="1" ht="13.5">
      <c r="A11" s="17" t="s">
        <v>89</v>
      </c>
      <c r="B11" s="17">
        <v>4</v>
      </c>
      <c r="C11" s="29">
        <v>50</v>
      </c>
      <c r="D11" s="29">
        <f t="shared" si="0"/>
        <v>200</v>
      </c>
      <c r="E11" s="29"/>
      <c r="F11" s="17" t="s">
        <v>90</v>
      </c>
    </row>
    <row r="12" spans="1:6" s="17" customFormat="1" ht="13.5">
      <c r="A12" s="17" t="s">
        <v>80</v>
      </c>
      <c r="B12" s="17">
        <v>4</v>
      </c>
      <c r="C12" s="29">
        <v>11</v>
      </c>
      <c r="D12" s="29">
        <f t="shared" si="0"/>
        <v>44</v>
      </c>
      <c r="E12" s="29"/>
      <c r="F12" s="17" t="s">
        <v>91</v>
      </c>
    </row>
    <row r="13" spans="1:5" s="17" customFormat="1" ht="13.5">
      <c r="A13" s="17" t="s">
        <v>81</v>
      </c>
      <c r="B13" s="17">
        <v>1</v>
      </c>
      <c r="C13" s="29"/>
      <c r="D13" s="29"/>
      <c r="E13" s="29"/>
    </row>
    <row r="14" spans="1:6" s="17" customFormat="1" ht="13.5">
      <c r="A14" s="17" t="s">
        <v>68</v>
      </c>
      <c r="B14" s="17">
        <v>2</v>
      </c>
      <c r="C14" s="29">
        <v>16</v>
      </c>
      <c r="D14" s="29">
        <f t="shared" si="0"/>
        <v>32</v>
      </c>
      <c r="E14" s="29"/>
      <c r="F14" s="17" t="s">
        <v>66</v>
      </c>
    </row>
    <row r="15" spans="1:6" s="17" customFormat="1" ht="13.5">
      <c r="A15" s="17" t="s">
        <v>70</v>
      </c>
      <c r="B15" s="17">
        <v>4</v>
      </c>
      <c r="C15" s="29">
        <v>30</v>
      </c>
      <c r="D15" s="29">
        <f t="shared" si="0"/>
        <v>120</v>
      </c>
      <c r="E15" s="29"/>
      <c r="F15" s="17" t="s">
        <v>76</v>
      </c>
    </row>
    <row r="16" spans="1:6" s="17" customFormat="1" ht="13.5">
      <c r="A16" s="17" t="s">
        <v>28</v>
      </c>
      <c r="B16" s="17">
        <v>1</v>
      </c>
      <c r="C16" s="29">
        <v>15</v>
      </c>
      <c r="D16" s="29">
        <f t="shared" si="0"/>
        <v>15</v>
      </c>
      <c r="E16" s="29"/>
      <c r="F16" s="17" t="s">
        <v>97</v>
      </c>
    </row>
    <row r="17" spans="1:6" s="17" customFormat="1" ht="13.5">
      <c r="A17" s="17" t="s">
        <v>79</v>
      </c>
      <c r="B17" s="17">
        <v>2</v>
      </c>
      <c r="C17" s="29">
        <v>7.5</v>
      </c>
      <c r="D17" s="29">
        <f t="shared" si="0"/>
        <v>15</v>
      </c>
      <c r="E17" s="29"/>
      <c r="F17" s="17" t="s">
        <v>98</v>
      </c>
    </row>
    <row r="18" spans="1:6" s="17" customFormat="1" ht="13.5">
      <c r="A18" s="17" t="s">
        <v>71</v>
      </c>
      <c r="B18" s="17">
        <v>4</v>
      </c>
      <c r="C18" s="29">
        <f>7/5/2</f>
        <v>0.7</v>
      </c>
      <c r="D18" s="29">
        <f t="shared" si="0"/>
        <v>2.8</v>
      </c>
      <c r="E18" s="29"/>
      <c r="F18" s="17" t="s">
        <v>77</v>
      </c>
    </row>
    <row r="19" spans="1:6" s="17" customFormat="1" ht="13.5">
      <c r="A19" s="17" t="s">
        <v>72</v>
      </c>
      <c r="B19" s="16" t="s">
        <v>74</v>
      </c>
      <c r="C19" s="29"/>
      <c r="D19" s="29">
        <v>5</v>
      </c>
      <c r="E19" s="29"/>
      <c r="F19" s="17" t="s">
        <v>78</v>
      </c>
    </row>
    <row r="20" spans="1:6" s="17" customFormat="1" ht="13.5">
      <c r="A20" s="17" t="s">
        <v>92</v>
      </c>
      <c r="B20" s="16">
        <v>5</v>
      </c>
      <c r="C20" s="29">
        <v>99</v>
      </c>
      <c r="D20" s="29">
        <f t="shared" si="0"/>
        <v>495</v>
      </c>
      <c r="E20" s="29"/>
      <c r="F20" s="17" t="s">
        <v>82</v>
      </c>
    </row>
    <row r="21" spans="1:6" s="17" customFormat="1" ht="13.5">
      <c r="A21" s="17" t="s">
        <v>83</v>
      </c>
      <c r="B21" s="16">
        <v>1</v>
      </c>
      <c r="C21" s="29">
        <v>76</v>
      </c>
      <c r="D21" s="29">
        <f t="shared" si="0"/>
        <v>76</v>
      </c>
      <c r="E21" s="29"/>
      <c r="F21" s="17" t="s">
        <v>93</v>
      </c>
    </row>
    <row r="22" spans="1:6" s="17" customFormat="1" ht="13.5">
      <c r="A22" s="17" t="s">
        <v>84</v>
      </c>
      <c r="B22" s="16" t="s">
        <v>85</v>
      </c>
      <c r="C22" s="29"/>
      <c r="D22" s="29">
        <v>50</v>
      </c>
      <c r="E22" s="29"/>
      <c r="F22" s="17" t="s">
        <v>86</v>
      </c>
    </row>
    <row r="23" spans="1:6" s="17" customFormat="1" ht="13.5">
      <c r="A23" s="17" t="s">
        <v>73</v>
      </c>
      <c r="B23" s="17">
        <v>2</v>
      </c>
      <c r="C23" s="29">
        <v>38</v>
      </c>
      <c r="D23" s="29">
        <f t="shared" si="0"/>
        <v>76</v>
      </c>
      <c r="E23" s="29"/>
      <c r="F23" s="17" t="s">
        <v>75</v>
      </c>
    </row>
    <row r="24" spans="3:4" ht="13.5">
      <c r="C24" s="27" t="str">
        <f>D5</f>
        <v>Total</v>
      </c>
      <c r="D24" s="27">
        <f>SUM(D7:D23)</f>
        <v>1348.9499999999998</v>
      </c>
    </row>
    <row r="26" ht="13.5">
      <c r="A26" s="1" t="s">
        <v>94</v>
      </c>
    </row>
    <row r="27" ht="13.5">
      <c r="A27" s="1" t="s">
        <v>95</v>
      </c>
    </row>
    <row r="28" ht="13.5">
      <c r="A28" s="1" t="s">
        <v>96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4"/>
  <sheetViews>
    <sheetView showGridLines="0" showZeros="0" workbookViewId="0" topLeftCell="A1">
      <pane ySplit="5" topLeftCell="BM6" activePane="bottomLeft" state="frozen"/>
      <selection pane="topLeft" activeCell="A1" sqref="A1:B16384"/>
      <selection pane="bottomLeft" activeCell="A6" sqref="A6:P83"/>
    </sheetView>
  </sheetViews>
  <sheetFormatPr defaultColWidth="9.140625" defaultRowHeight="12.75"/>
  <cols>
    <col min="1" max="1" width="3.00390625" style="1" customWidth="1"/>
    <col min="2" max="2" width="29.140625" style="1" bestFit="1" customWidth="1"/>
    <col min="3" max="3" width="2.57421875" style="1" customWidth="1"/>
    <col min="4" max="4" width="7.57421875" style="2" bestFit="1" customWidth="1"/>
    <col min="5" max="5" width="9.00390625" style="2" bestFit="1" customWidth="1"/>
    <col min="6" max="6" width="8.140625" style="2" bestFit="1" customWidth="1"/>
    <col min="7" max="7" width="7.140625" style="2" bestFit="1" customWidth="1"/>
    <col min="8" max="12" width="7.57421875" style="2" customWidth="1"/>
    <col min="13" max="13" width="7.140625" style="1" customWidth="1"/>
    <col min="14" max="14" width="3.00390625" style="3" customWidth="1"/>
    <col min="15" max="15" width="6.140625" style="2" customWidth="1"/>
    <col min="16" max="16" width="7.421875" style="2" customWidth="1"/>
    <col min="17" max="17" width="33.28125" style="3" customWidth="1"/>
    <col min="18" max="20" width="5.57421875" style="3" bestFit="1" customWidth="1"/>
    <col min="21" max="21" width="6.7109375" style="3" customWidth="1"/>
    <col min="22" max="22" width="5.421875" style="2" bestFit="1" customWidth="1"/>
    <col min="23" max="23" width="5.421875" style="1" bestFit="1" customWidth="1"/>
    <col min="24" max="16384" width="4.140625" style="1" customWidth="1"/>
  </cols>
  <sheetData>
    <row r="1" spans="1:23" ht="13.5">
      <c r="A1" s="31" t="s">
        <v>107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Q1" s="31"/>
      <c r="R1" s="31"/>
      <c r="S1" s="31"/>
      <c r="T1" s="31"/>
      <c r="U1" s="31"/>
      <c r="V1" s="31"/>
      <c r="W1" s="31"/>
    </row>
    <row r="2" spans="1:23" ht="13.5">
      <c r="A2" s="31" t="s">
        <v>108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Q2" s="31"/>
      <c r="R2" s="31"/>
      <c r="S2" s="31"/>
      <c r="T2" s="31"/>
      <c r="U2" s="31"/>
      <c r="V2" s="31"/>
      <c r="W2" s="31"/>
    </row>
    <row r="3" spans="1:23" ht="13.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Q3" s="31"/>
      <c r="R3" s="31"/>
      <c r="S3" s="31"/>
      <c r="T3" s="31"/>
      <c r="U3" s="31"/>
      <c r="V3" s="31"/>
      <c r="W3" s="31"/>
    </row>
    <row r="4" spans="1:23" ht="13.5">
      <c r="A4" s="42"/>
      <c r="B4" s="43" t="s">
        <v>114</v>
      </c>
      <c r="C4" s="43"/>
      <c r="D4" s="33">
        <v>1</v>
      </c>
      <c r="E4" s="33">
        <v>2</v>
      </c>
      <c r="F4" s="33">
        <v>3</v>
      </c>
      <c r="G4" s="33">
        <v>4</v>
      </c>
      <c r="H4" s="33">
        <v>5</v>
      </c>
      <c r="I4" s="33">
        <v>6</v>
      </c>
      <c r="J4" s="33">
        <v>7</v>
      </c>
      <c r="K4" s="33">
        <v>8</v>
      </c>
      <c r="L4" s="33" t="s">
        <v>129</v>
      </c>
      <c r="M4" s="42">
        <v>2009</v>
      </c>
      <c r="N4" s="43"/>
      <c r="O4" s="45">
        <v>9</v>
      </c>
      <c r="P4" s="45"/>
      <c r="R4" s="43" t="s">
        <v>190</v>
      </c>
      <c r="S4" s="43"/>
      <c r="T4" s="44" t="s">
        <v>184</v>
      </c>
      <c r="U4" s="43"/>
      <c r="V4" s="45"/>
      <c r="W4" s="42"/>
    </row>
    <row r="5" spans="1:24" s="9" customFormat="1" ht="13.5">
      <c r="A5" s="5"/>
      <c r="B5" s="5" t="s">
        <v>113</v>
      </c>
      <c r="C5" s="46"/>
      <c r="D5" s="6" t="s">
        <v>102</v>
      </c>
      <c r="E5" s="6" t="s">
        <v>101</v>
      </c>
      <c r="F5" s="6" t="s">
        <v>103</v>
      </c>
      <c r="G5" s="6" t="s">
        <v>105</v>
      </c>
      <c r="H5" s="6" t="s">
        <v>104</v>
      </c>
      <c r="I5" s="6" t="s">
        <v>118</v>
      </c>
      <c r="J5" s="6" t="s">
        <v>119</v>
      </c>
      <c r="K5" s="6" t="s">
        <v>119</v>
      </c>
      <c r="L5" s="30" t="s">
        <v>133</v>
      </c>
      <c r="M5" s="25" t="s">
        <v>63</v>
      </c>
      <c r="N5" s="7"/>
      <c r="O5" s="6">
        <v>2008</v>
      </c>
      <c r="P5" s="6" t="s">
        <v>112</v>
      </c>
      <c r="Q5" s="9" t="s">
        <v>191</v>
      </c>
      <c r="R5" s="30">
        <v>2008</v>
      </c>
      <c r="S5" s="30">
        <v>2006</v>
      </c>
      <c r="T5" s="30">
        <v>2005</v>
      </c>
      <c r="U5" s="30">
        <v>2004</v>
      </c>
      <c r="V5" s="30">
        <v>2003</v>
      </c>
      <c r="W5" s="30">
        <v>2002</v>
      </c>
      <c r="X5" s="47" t="s">
        <v>186</v>
      </c>
    </row>
    <row r="6" spans="1:23" s="9" customFormat="1" ht="14.25">
      <c r="A6" s="4" t="s">
        <v>0</v>
      </c>
      <c r="B6" s="1"/>
      <c r="C6" s="31"/>
      <c r="D6" s="8"/>
      <c r="E6" s="8"/>
      <c r="F6" s="8"/>
      <c r="G6" s="8"/>
      <c r="H6" s="8"/>
      <c r="I6" s="8"/>
      <c r="J6" s="8"/>
      <c r="K6" s="8"/>
      <c r="L6" s="8"/>
      <c r="N6" s="10"/>
      <c r="O6" s="8"/>
      <c r="P6" s="8"/>
      <c r="Q6" s="10"/>
      <c r="R6" s="10"/>
      <c r="S6" s="10"/>
      <c r="T6" s="10"/>
      <c r="U6" s="10"/>
      <c r="V6" s="8"/>
      <c r="W6" s="1"/>
    </row>
    <row r="7" spans="2:23" ht="13.5">
      <c r="B7" s="1" t="s">
        <v>21</v>
      </c>
      <c r="D7" s="11">
        <v>1</v>
      </c>
      <c r="E7" s="11">
        <v>1</v>
      </c>
      <c r="F7" s="11">
        <v>0</v>
      </c>
      <c r="G7" s="11">
        <v>1</v>
      </c>
      <c r="H7" s="11">
        <v>0</v>
      </c>
      <c r="I7" s="11">
        <v>1</v>
      </c>
      <c r="J7" s="11">
        <v>1</v>
      </c>
      <c r="K7" s="11">
        <v>1</v>
      </c>
      <c r="L7" s="11"/>
      <c r="M7" s="12">
        <f>SUM(D7:L7)</f>
        <v>6</v>
      </c>
      <c r="N7" s="13"/>
      <c r="O7" s="11">
        <v>9</v>
      </c>
      <c r="P7" s="11">
        <f>M7-O7</f>
        <v>-3</v>
      </c>
      <c r="Q7" s="13"/>
      <c r="R7" s="12">
        <v>8</v>
      </c>
      <c r="S7" s="12">
        <v>5</v>
      </c>
      <c r="T7" s="12"/>
      <c r="U7" s="12">
        <v>5</v>
      </c>
      <c r="V7" s="12">
        <v>3</v>
      </c>
      <c r="W7" s="12">
        <v>4</v>
      </c>
    </row>
    <row r="8" spans="2:23" ht="13.5">
      <c r="B8" s="1" t="s">
        <v>30</v>
      </c>
      <c r="D8" s="16">
        <v>1</v>
      </c>
      <c r="E8" s="16">
        <v>1</v>
      </c>
      <c r="F8" s="16">
        <v>0</v>
      </c>
      <c r="G8" s="16">
        <v>0</v>
      </c>
      <c r="H8" s="16"/>
      <c r="I8" s="11"/>
      <c r="J8" s="11"/>
      <c r="K8" s="11"/>
      <c r="L8" s="11"/>
      <c r="M8" s="12">
        <f aca="true" t="shared" si="0" ref="M8:M73">SUM(D8:L8)</f>
        <v>2</v>
      </c>
      <c r="N8" s="18"/>
      <c r="O8" s="16">
        <v>2</v>
      </c>
      <c r="P8" s="11">
        <f aca="true" t="shared" si="1" ref="P8:P71">M8-O8</f>
        <v>0</v>
      </c>
      <c r="Q8" s="18"/>
      <c r="R8" s="17">
        <v>3</v>
      </c>
      <c r="S8" s="17">
        <v>0</v>
      </c>
      <c r="T8" s="17"/>
      <c r="U8" s="17">
        <v>4</v>
      </c>
      <c r="V8" s="17">
        <v>3</v>
      </c>
      <c r="W8" s="17">
        <v>2</v>
      </c>
    </row>
    <row r="9" spans="2:23" ht="13.5">
      <c r="B9" s="1" t="s">
        <v>29</v>
      </c>
      <c r="D9" s="16">
        <v>1</v>
      </c>
      <c r="E9" s="16">
        <v>1</v>
      </c>
      <c r="F9" s="16">
        <v>1</v>
      </c>
      <c r="G9" s="16">
        <v>1</v>
      </c>
      <c r="H9" s="16"/>
      <c r="I9" s="11"/>
      <c r="J9" s="11"/>
      <c r="K9" s="11"/>
      <c r="L9" s="11"/>
      <c r="M9" s="12">
        <f t="shared" si="0"/>
        <v>4</v>
      </c>
      <c r="N9" s="18"/>
      <c r="O9" s="16">
        <v>3</v>
      </c>
      <c r="P9" s="11">
        <f t="shared" si="1"/>
        <v>1</v>
      </c>
      <c r="Q9" s="18"/>
      <c r="R9" s="17">
        <v>4</v>
      </c>
      <c r="S9" s="17">
        <v>7</v>
      </c>
      <c r="T9" s="17"/>
      <c r="U9" s="17">
        <v>10</v>
      </c>
      <c r="V9" s="17">
        <v>4</v>
      </c>
      <c r="W9" s="17">
        <v>8</v>
      </c>
    </row>
    <row r="10" spans="2:23" ht="13.5">
      <c r="B10" s="1" t="s">
        <v>99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1"/>
      <c r="J10" s="11">
        <v>4</v>
      </c>
      <c r="K10" s="11"/>
      <c r="L10" s="11"/>
      <c r="M10" s="12">
        <f t="shared" si="0"/>
        <v>4</v>
      </c>
      <c r="N10" s="18"/>
      <c r="O10" s="16">
        <v>4</v>
      </c>
      <c r="P10" s="11">
        <f t="shared" si="1"/>
        <v>0</v>
      </c>
      <c r="Q10" s="18"/>
      <c r="R10" s="17">
        <v>4</v>
      </c>
      <c r="S10" s="17">
        <v>5</v>
      </c>
      <c r="T10" s="17"/>
      <c r="U10" s="17"/>
      <c r="V10" s="17"/>
      <c r="W10" s="17"/>
    </row>
    <row r="11" spans="2:23" ht="13.5">
      <c r="B11" s="1" t="s">
        <v>22</v>
      </c>
      <c r="D11" s="16">
        <v>2</v>
      </c>
      <c r="E11" s="16">
        <v>3</v>
      </c>
      <c r="F11" s="16">
        <v>4</v>
      </c>
      <c r="G11" s="16">
        <v>1</v>
      </c>
      <c r="H11" s="16">
        <v>3</v>
      </c>
      <c r="I11" s="11"/>
      <c r="J11" s="11"/>
      <c r="K11" s="11"/>
      <c r="L11" s="11"/>
      <c r="M11" s="12">
        <f t="shared" si="0"/>
        <v>13</v>
      </c>
      <c r="N11" s="18"/>
      <c r="O11" s="16">
        <v>15</v>
      </c>
      <c r="P11" s="11">
        <f t="shared" si="1"/>
        <v>-2</v>
      </c>
      <c r="Q11" s="18"/>
      <c r="R11" s="17">
        <v>17</v>
      </c>
      <c r="S11" s="17">
        <v>9</v>
      </c>
      <c r="T11" s="17"/>
      <c r="U11" s="17">
        <v>19</v>
      </c>
      <c r="V11" s="17">
        <v>19</v>
      </c>
      <c r="W11" s="17">
        <v>21</v>
      </c>
    </row>
    <row r="12" spans="2:23" ht="13.5">
      <c r="B12" s="1" t="s">
        <v>23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1">
        <v>0</v>
      </c>
      <c r="J12" s="11">
        <v>0</v>
      </c>
      <c r="K12" s="11">
        <v>0</v>
      </c>
      <c r="L12" s="11"/>
      <c r="M12" s="12">
        <f t="shared" si="0"/>
        <v>0</v>
      </c>
      <c r="N12" s="18"/>
      <c r="O12" s="16">
        <v>0</v>
      </c>
      <c r="P12" s="11">
        <f t="shared" si="1"/>
        <v>0</v>
      </c>
      <c r="Q12" s="18"/>
      <c r="R12" s="17">
        <v>0</v>
      </c>
      <c r="S12" s="17">
        <v>6</v>
      </c>
      <c r="T12" s="17"/>
      <c r="U12" s="17">
        <v>1</v>
      </c>
      <c r="V12" s="17">
        <v>1</v>
      </c>
      <c r="W12" s="17">
        <v>3</v>
      </c>
    </row>
    <row r="13" spans="2:23" ht="13.5">
      <c r="B13" s="1" t="s">
        <v>138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1"/>
      <c r="J13" s="11"/>
      <c r="K13" s="11"/>
      <c r="L13" s="11">
        <v>2</v>
      </c>
      <c r="M13" s="12">
        <f t="shared" si="0"/>
        <v>2</v>
      </c>
      <c r="N13" s="18"/>
      <c r="O13" s="16">
        <v>1</v>
      </c>
      <c r="P13" s="11">
        <f t="shared" si="1"/>
        <v>1</v>
      </c>
      <c r="Q13" s="18"/>
      <c r="R13" s="17">
        <v>1</v>
      </c>
      <c r="S13" s="17">
        <v>8</v>
      </c>
      <c r="T13" s="17"/>
      <c r="U13" s="17">
        <v>13</v>
      </c>
      <c r="V13" s="17">
        <v>12</v>
      </c>
      <c r="W13" s="17">
        <v>12</v>
      </c>
    </row>
    <row r="14" spans="2:23" ht="13.5">
      <c r="B14" s="1" t="s">
        <v>1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1">
        <v>0</v>
      </c>
      <c r="J14" s="11">
        <v>0</v>
      </c>
      <c r="K14" s="11">
        <v>0</v>
      </c>
      <c r="L14" s="11"/>
      <c r="M14" s="12">
        <f t="shared" si="0"/>
        <v>0</v>
      </c>
      <c r="N14" s="18"/>
      <c r="O14" s="16">
        <v>0</v>
      </c>
      <c r="P14" s="11">
        <f t="shared" si="1"/>
        <v>0</v>
      </c>
      <c r="Q14" s="18"/>
      <c r="R14" s="17">
        <v>7</v>
      </c>
      <c r="S14" s="17">
        <v>17</v>
      </c>
      <c r="T14" s="17"/>
      <c r="U14" s="17">
        <v>15</v>
      </c>
      <c r="V14" s="17">
        <v>16</v>
      </c>
      <c r="W14" s="17">
        <v>17</v>
      </c>
    </row>
    <row r="15" spans="2:23" ht="13.5">
      <c r="B15" s="1" t="s">
        <v>2</v>
      </c>
      <c r="D15" s="16"/>
      <c r="E15" s="16">
        <v>1</v>
      </c>
      <c r="F15" s="16">
        <v>1</v>
      </c>
      <c r="G15" s="16">
        <v>1</v>
      </c>
      <c r="H15" s="16">
        <v>1</v>
      </c>
      <c r="I15" s="11">
        <v>1</v>
      </c>
      <c r="J15" s="11">
        <v>0</v>
      </c>
      <c r="K15" s="11"/>
      <c r="L15" s="11">
        <v>2</v>
      </c>
      <c r="M15" s="12">
        <f t="shared" si="0"/>
        <v>7</v>
      </c>
      <c r="N15" s="18"/>
      <c r="O15" s="16">
        <v>7</v>
      </c>
      <c r="P15" s="11">
        <f t="shared" si="1"/>
        <v>0</v>
      </c>
      <c r="Q15" s="18"/>
      <c r="R15" s="17">
        <v>7</v>
      </c>
      <c r="S15" s="17">
        <v>0</v>
      </c>
      <c r="T15" s="17"/>
      <c r="U15" s="17">
        <v>2</v>
      </c>
      <c r="V15" s="17">
        <v>2</v>
      </c>
      <c r="W15" s="17">
        <v>1</v>
      </c>
    </row>
    <row r="16" spans="2:23" s="9" customFormat="1" ht="13.5">
      <c r="B16" s="9" t="s">
        <v>3</v>
      </c>
      <c r="D16" s="16">
        <v>5</v>
      </c>
      <c r="E16" s="16">
        <v>0</v>
      </c>
      <c r="F16" s="16">
        <v>0</v>
      </c>
      <c r="G16" s="16">
        <v>8</v>
      </c>
      <c r="H16" s="16"/>
      <c r="I16" s="11"/>
      <c r="J16" s="11"/>
      <c r="K16" s="11"/>
      <c r="L16" s="11"/>
      <c r="M16" s="12">
        <f t="shared" si="0"/>
        <v>13</v>
      </c>
      <c r="N16" s="18"/>
      <c r="O16" s="16">
        <v>8</v>
      </c>
      <c r="P16" s="11">
        <f t="shared" si="1"/>
        <v>5</v>
      </c>
      <c r="Q16" s="18"/>
      <c r="R16" s="17">
        <v>8</v>
      </c>
      <c r="S16" s="17">
        <v>12</v>
      </c>
      <c r="T16" s="17"/>
      <c r="U16" s="17">
        <v>19</v>
      </c>
      <c r="V16" s="17">
        <v>22</v>
      </c>
      <c r="W16" s="17">
        <v>6</v>
      </c>
    </row>
    <row r="17" spans="4:17" s="9" customFormat="1" ht="13.5">
      <c r="D17" s="8"/>
      <c r="E17" s="8"/>
      <c r="F17" s="8"/>
      <c r="G17" s="8"/>
      <c r="H17" s="8"/>
      <c r="I17" s="8"/>
      <c r="J17" s="8"/>
      <c r="K17" s="8"/>
      <c r="L17" s="8"/>
      <c r="N17" s="10"/>
      <c r="O17" s="8"/>
      <c r="P17" s="8">
        <f t="shared" si="1"/>
        <v>0</v>
      </c>
      <c r="Q17" s="10"/>
    </row>
    <row r="18" spans="1:23" ht="14.25">
      <c r="A18" s="4" t="s">
        <v>33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10"/>
      <c r="O18" s="8"/>
      <c r="P18" s="8">
        <f t="shared" si="1"/>
        <v>0</v>
      </c>
      <c r="Q18" s="10"/>
      <c r="R18" s="9"/>
      <c r="S18" s="9"/>
      <c r="T18" s="9"/>
      <c r="U18" s="9"/>
      <c r="V18" s="9"/>
      <c r="W18" s="9"/>
    </row>
    <row r="19" spans="2:23" ht="13.5">
      <c r="B19" s="1" t="s">
        <v>4</v>
      </c>
      <c r="D19" s="11">
        <v>1</v>
      </c>
      <c r="E19" s="11">
        <v>2</v>
      </c>
      <c r="F19" s="11">
        <v>2</v>
      </c>
      <c r="G19" s="11">
        <v>3</v>
      </c>
      <c r="H19" s="11">
        <v>1</v>
      </c>
      <c r="I19" s="11"/>
      <c r="J19" s="11"/>
      <c r="K19" s="11"/>
      <c r="L19" s="11"/>
      <c r="M19" s="12">
        <f t="shared" si="0"/>
        <v>9</v>
      </c>
      <c r="N19" s="13"/>
      <c r="O19" s="11">
        <v>9</v>
      </c>
      <c r="P19" s="11">
        <f t="shared" si="1"/>
        <v>0</v>
      </c>
      <c r="Q19" s="13"/>
      <c r="R19" s="12">
        <v>9</v>
      </c>
      <c r="S19" s="12">
        <v>7</v>
      </c>
      <c r="T19" s="12"/>
      <c r="U19" s="12">
        <v>10</v>
      </c>
      <c r="V19" s="12">
        <v>10</v>
      </c>
      <c r="W19" s="12">
        <v>11</v>
      </c>
    </row>
    <row r="20" spans="2:23" ht="13.5">
      <c r="B20" s="1" t="s">
        <v>5</v>
      </c>
      <c r="D20" s="16">
        <v>1</v>
      </c>
      <c r="E20" s="16">
        <v>1</v>
      </c>
      <c r="F20" s="16">
        <v>1</v>
      </c>
      <c r="G20" s="16">
        <v>1</v>
      </c>
      <c r="H20" s="16">
        <v>1</v>
      </c>
      <c r="I20" s="11"/>
      <c r="J20" s="11"/>
      <c r="K20" s="11"/>
      <c r="L20" s="11"/>
      <c r="M20" s="12">
        <f t="shared" si="0"/>
        <v>5</v>
      </c>
      <c r="N20" s="18"/>
      <c r="O20" s="16">
        <v>7</v>
      </c>
      <c r="P20" s="11">
        <f t="shared" si="1"/>
        <v>-2</v>
      </c>
      <c r="Q20" s="18"/>
      <c r="R20" s="17">
        <v>7</v>
      </c>
      <c r="S20" s="17">
        <v>5</v>
      </c>
      <c r="T20" s="17"/>
      <c r="U20" s="17">
        <v>4</v>
      </c>
      <c r="V20" s="17">
        <v>4</v>
      </c>
      <c r="W20" s="17">
        <v>6</v>
      </c>
    </row>
    <row r="21" spans="2:23" ht="13.5">
      <c r="B21" s="1" t="s">
        <v>6</v>
      </c>
      <c r="D21" s="16">
        <v>1</v>
      </c>
      <c r="E21" s="16">
        <v>2</v>
      </c>
      <c r="F21" s="16">
        <v>1</v>
      </c>
      <c r="G21" s="16">
        <v>1</v>
      </c>
      <c r="H21" s="16">
        <v>1</v>
      </c>
      <c r="I21" s="11"/>
      <c r="J21" s="11"/>
      <c r="K21" s="11"/>
      <c r="L21" s="11"/>
      <c r="M21" s="12">
        <f t="shared" si="0"/>
        <v>6</v>
      </c>
      <c r="N21" s="18"/>
      <c r="O21" s="16">
        <v>4</v>
      </c>
      <c r="P21" s="11">
        <f t="shared" si="1"/>
        <v>2</v>
      </c>
      <c r="Q21" s="18"/>
      <c r="R21" s="17">
        <v>4</v>
      </c>
      <c r="S21" s="17">
        <v>5</v>
      </c>
      <c r="T21" s="17"/>
      <c r="U21" s="17">
        <v>5</v>
      </c>
      <c r="V21" s="17">
        <v>3</v>
      </c>
      <c r="W21" s="17">
        <v>3</v>
      </c>
    </row>
    <row r="22" spans="2:23" ht="13.5">
      <c r="B22" s="1" t="s">
        <v>34</v>
      </c>
      <c r="D22" s="16">
        <v>0</v>
      </c>
      <c r="E22" s="16">
        <v>0</v>
      </c>
      <c r="F22" s="16">
        <v>0</v>
      </c>
      <c r="G22" s="16">
        <v>0</v>
      </c>
      <c r="H22" s="16">
        <v>2</v>
      </c>
      <c r="I22" s="11"/>
      <c r="J22" s="11"/>
      <c r="K22" s="11"/>
      <c r="L22" s="11"/>
      <c r="M22" s="12">
        <f t="shared" si="0"/>
        <v>2</v>
      </c>
      <c r="N22" s="18"/>
      <c r="O22" s="16">
        <v>1</v>
      </c>
      <c r="P22" s="11">
        <f t="shared" si="1"/>
        <v>1</v>
      </c>
      <c r="Q22" s="18"/>
      <c r="R22" s="17">
        <v>1</v>
      </c>
      <c r="S22" s="17">
        <v>6</v>
      </c>
      <c r="T22" s="17"/>
      <c r="U22" s="17">
        <v>5</v>
      </c>
      <c r="V22" s="17">
        <v>5</v>
      </c>
      <c r="W22" s="17">
        <v>4</v>
      </c>
    </row>
    <row r="23" spans="2:23" ht="13.5">
      <c r="B23" s="1" t="s">
        <v>35</v>
      </c>
      <c r="D23" s="16">
        <v>0</v>
      </c>
      <c r="E23" s="16">
        <v>1</v>
      </c>
      <c r="F23" s="16">
        <v>1</v>
      </c>
      <c r="G23" s="16">
        <v>2</v>
      </c>
      <c r="H23" s="16">
        <v>1</v>
      </c>
      <c r="I23" s="11"/>
      <c r="J23" s="11"/>
      <c r="K23" s="11"/>
      <c r="L23" s="11"/>
      <c r="M23" s="12">
        <f t="shared" si="0"/>
        <v>5</v>
      </c>
      <c r="N23" s="18"/>
      <c r="O23" s="16">
        <v>4</v>
      </c>
      <c r="P23" s="11">
        <f t="shared" si="1"/>
        <v>1</v>
      </c>
      <c r="Q23" s="18"/>
      <c r="R23" s="17">
        <v>4</v>
      </c>
      <c r="S23" s="17">
        <v>5</v>
      </c>
      <c r="T23" s="17"/>
      <c r="U23" s="17">
        <v>5</v>
      </c>
      <c r="V23" s="17">
        <v>6</v>
      </c>
      <c r="W23" s="17">
        <v>7</v>
      </c>
    </row>
    <row r="24" spans="2:23" ht="13.5">
      <c r="B24" s="1" t="s">
        <v>31</v>
      </c>
      <c r="D24" s="16">
        <v>1</v>
      </c>
      <c r="E24" s="16">
        <v>1</v>
      </c>
      <c r="F24" s="16">
        <v>1</v>
      </c>
      <c r="G24" s="16">
        <v>1</v>
      </c>
      <c r="H24" s="16">
        <v>0</v>
      </c>
      <c r="I24" s="11"/>
      <c r="J24" s="11"/>
      <c r="K24" s="11"/>
      <c r="L24" s="11"/>
      <c r="M24" s="12">
        <f t="shared" si="0"/>
        <v>4</v>
      </c>
      <c r="N24" s="18"/>
      <c r="O24" s="16">
        <v>4</v>
      </c>
      <c r="P24" s="11">
        <f t="shared" si="1"/>
        <v>0</v>
      </c>
      <c r="Q24" s="18"/>
      <c r="R24" s="17">
        <v>5</v>
      </c>
      <c r="S24" s="17">
        <v>0</v>
      </c>
      <c r="T24" s="17"/>
      <c r="U24" s="17">
        <v>2</v>
      </c>
      <c r="V24" s="17">
        <v>2</v>
      </c>
      <c r="W24" s="17">
        <v>2</v>
      </c>
    </row>
    <row r="25" spans="2:23" ht="13.5">
      <c r="B25" s="1" t="s">
        <v>7</v>
      </c>
      <c r="D25" s="16">
        <v>1</v>
      </c>
      <c r="E25" s="16">
        <v>1</v>
      </c>
      <c r="F25" s="16">
        <v>1</v>
      </c>
      <c r="G25" s="16">
        <v>1</v>
      </c>
      <c r="H25" s="16">
        <v>1</v>
      </c>
      <c r="I25" s="11">
        <v>1</v>
      </c>
      <c r="J25" s="11"/>
      <c r="K25" s="11"/>
      <c r="L25" s="11"/>
      <c r="M25" s="12">
        <f t="shared" si="0"/>
        <v>6</v>
      </c>
      <c r="N25" s="18"/>
      <c r="O25" s="16">
        <v>6</v>
      </c>
      <c r="P25" s="11">
        <f t="shared" si="1"/>
        <v>0</v>
      </c>
      <c r="Q25" s="18"/>
      <c r="R25" s="17">
        <v>6</v>
      </c>
      <c r="S25" s="17">
        <v>2</v>
      </c>
      <c r="T25" s="17"/>
      <c r="U25" s="17">
        <v>6</v>
      </c>
      <c r="V25" s="17">
        <v>4</v>
      </c>
      <c r="W25" s="17">
        <v>6</v>
      </c>
    </row>
    <row r="26" spans="2:23" ht="13.5">
      <c r="B26" s="1" t="s">
        <v>8</v>
      </c>
      <c r="D26" s="16">
        <v>1</v>
      </c>
      <c r="E26" s="16">
        <v>1</v>
      </c>
      <c r="F26" s="16">
        <v>1</v>
      </c>
      <c r="G26" s="16">
        <v>1</v>
      </c>
      <c r="H26" s="16">
        <v>1</v>
      </c>
      <c r="I26" s="11"/>
      <c r="J26" s="11"/>
      <c r="K26" s="11"/>
      <c r="L26" s="11"/>
      <c r="M26" s="12">
        <f t="shared" si="0"/>
        <v>5</v>
      </c>
      <c r="N26" s="18"/>
      <c r="O26" s="16">
        <v>5</v>
      </c>
      <c r="P26" s="11">
        <f t="shared" si="1"/>
        <v>0</v>
      </c>
      <c r="Q26" s="18"/>
      <c r="R26" s="17">
        <v>5</v>
      </c>
      <c r="S26" s="17">
        <v>8</v>
      </c>
      <c r="T26" s="17"/>
      <c r="U26" s="17">
        <v>12</v>
      </c>
      <c r="V26" s="17">
        <v>6</v>
      </c>
      <c r="W26" s="17">
        <v>9</v>
      </c>
    </row>
    <row r="27" spans="2:23" ht="13.5">
      <c r="B27" s="1" t="s">
        <v>120</v>
      </c>
      <c r="D27" s="16">
        <v>1</v>
      </c>
      <c r="E27" s="16">
        <v>2</v>
      </c>
      <c r="F27" s="16">
        <v>0</v>
      </c>
      <c r="G27" s="16">
        <v>1</v>
      </c>
      <c r="H27" s="16">
        <v>1</v>
      </c>
      <c r="I27" s="11">
        <v>1</v>
      </c>
      <c r="J27" s="11"/>
      <c r="K27" s="11"/>
      <c r="L27" s="11"/>
      <c r="M27" s="12">
        <f t="shared" si="0"/>
        <v>6</v>
      </c>
      <c r="N27" s="18"/>
      <c r="O27" s="16">
        <v>4</v>
      </c>
      <c r="P27" s="11">
        <f t="shared" si="1"/>
        <v>2</v>
      </c>
      <c r="Q27" s="18"/>
      <c r="R27" s="17">
        <v>4</v>
      </c>
      <c r="S27" s="17"/>
      <c r="T27" s="17"/>
      <c r="U27" s="17"/>
      <c r="V27" s="17"/>
      <c r="W27" s="17"/>
    </row>
    <row r="28" spans="2:23" ht="13.5">
      <c r="B28" s="1" t="s">
        <v>36</v>
      </c>
      <c r="D28" s="16">
        <v>0</v>
      </c>
      <c r="E28" s="16">
        <v>0</v>
      </c>
      <c r="F28" s="16">
        <v>0</v>
      </c>
      <c r="G28" s="16">
        <v>2</v>
      </c>
      <c r="H28" s="16">
        <v>0</v>
      </c>
      <c r="I28" s="11"/>
      <c r="J28" s="11"/>
      <c r="K28" s="11"/>
      <c r="L28" s="11"/>
      <c r="M28" s="12">
        <f t="shared" si="0"/>
        <v>2</v>
      </c>
      <c r="N28" s="18"/>
      <c r="O28" s="16">
        <v>2</v>
      </c>
      <c r="P28" s="11">
        <f t="shared" si="1"/>
        <v>0</v>
      </c>
      <c r="Q28" s="18"/>
      <c r="R28" s="17">
        <v>2</v>
      </c>
      <c r="S28" s="17">
        <v>7</v>
      </c>
      <c r="T28" s="17"/>
      <c r="U28" s="17">
        <v>4</v>
      </c>
      <c r="V28" s="17">
        <v>4</v>
      </c>
      <c r="W28" s="17">
        <v>8</v>
      </c>
    </row>
    <row r="29" spans="2:23" ht="13.5">
      <c r="B29" s="1" t="s">
        <v>9</v>
      </c>
      <c r="D29" s="16">
        <v>1</v>
      </c>
      <c r="E29" s="16">
        <v>1</v>
      </c>
      <c r="F29" s="16">
        <v>1</v>
      </c>
      <c r="G29" s="16">
        <v>3</v>
      </c>
      <c r="H29" s="16">
        <v>1</v>
      </c>
      <c r="I29" s="11"/>
      <c r="J29" s="11"/>
      <c r="K29" s="11"/>
      <c r="L29" s="11"/>
      <c r="M29" s="12">
        <f t="shared" si="0"/>
        <v>7</v>
      </c>
      <c r="N29" s="18"/>
      <c r="O29" s="16">
        <v>7</v>
      </c>
      <c r="P29" s="11">
        <f t="shared" si="1"/>
        <v>0</v>
      </c>
      <c r="Q29" s="18"/>
      <c r="R29" s="17">
        <v>9</v>
      </c>
      <c r="S29" s="17">
        <v>6</v>
      </c>
      <c r="T29" s="17"/>
      <c r="U29" s="17">
        <v>8</v>
      </c>
      <c r="V29" s="17">
        <v>7</v>
      </c>
      <c r="W29" s="17">
        <v>10</v>
      </c>
    </row>
    <row r="30" spans="2:23" ht="13.5">
      <c r="B30" s="1" t="s">
        <v>69</v>
      </c>
      <c r="D30" s="16">
        <v>2</v>
      </c>
      <c r="E30" s="16">
        <v>2</v>
      </c>
      <c r="F30" s="16">
        <v>1</v>
      </c>
      <c r="G30" s="16">
        <v>1</v>
      </c>
      <c r="H30" s="16">
        <v>1</v>
      </c>
      <c r="I30" s="11"/>
      <c r="J30" s="11"/>
      <c r="K30" s="11"/>
      <c r="L30" s="11"/>
      <c r="M30" s="12">
        <f t="shared" si="0"/>
        <v>7</v>
      </c>
      <c r="N30" s="18"/>
      <c r="O30" s="16">
        <v>5</v>
      </c>
      <c r="P30" s="11">
        <f t="shared" si="1"/>
        <v>2</v>
      </c>
      <c r="Q30" s="18"/>
      <c r="R30" s="17">
        <v>6</v>
      </c>
      <c r="S30" s="17">
        <v>10</v>
      </c>
      <c r="T30" s="17"/>
      <c r="U30" s="17">
        <v>10</v>
      </c>
      <c r="V30" s="17">
        <v>5</v>
      </c>
      <c r="W30" s="17">
        <v>7</v>
      </c>
    </row>
    <row r="31" spans="2:23" ht="13.5">
      <c r="B31" s="1" t="s">
        <v>10</v>
      </c>
      <c r="D31" s="16">
        <v>2</v>
      </c>
      <c r="E31" s="16">
        <v>1</v>
      </c>
      <c r="F31" s="16">
        <v>1</v>
      </c>
      <c r="G31" s="16">
        <v>1</v>
      </c>
      <c r="H31" s="16">
        <v>1</v>
      </c>
      <c r="I31" s="11"/>
      <c r="J31" s="11"/>
      <c r="K31" s="11"/>
      <c r="L31" s="11"/>
      <c r="M31" s="12">
        <f t="shared" si="0"/>
        <v>6</v>
      </c>
      <c r="N31" s="18"/>
      <c r="O31" s="16">
        <v>6</v>
      </c>
      <c r="P31" s="11">
        <f t="shared" si="1"/>
        <v>0</v>
      </c>
      <c r="Q31" s="18"/>
      <c r="R31" s="17">
        <v>6</v>
      </c>
      <c r="S31" s="17">
        <v>9</v>
      </c>
      <c r="T31" s="17"/>
      <c r="U31" s="17">
        <v>6</v>
      </c>
      <c r="V31" s="17">
        <v>3</v>
      </c>
      <c r="W31" s="17">
        <v>6</v>
      </c>
    </row>
    <row r="32" spans="2:23" ht="13.5">
      <c r="B32" s="1" t="s">
        <v>11</v>
      </c>
      <c r="D32" s="16">
        <v>1</v>
      </c>
      <c r="E32" s="16">
        <v>2</v>
      </c>
      <c r="F32" s="16">
        <v>1</v>
      </c>
      <c r="G32" s="16">
        <v>2</v>
      </c>
      <c r="H32" s="16">
        <v>1</v>
      </c>
      <c r="I32" s="11"/>
      <c r="J32" s="11"/>
      <c r="K32" s="11"/>
      <c r="L32" s="11"/>
      <c r="M32" s="12">
        <f t="shared" si="0"/>
        <v>7</v>
      </c>
      <c r="N32" s="18"/>
      <c r="O32" s="16">
        <v>6</v>
      </c>
      <c r="P32" s="11">
        <f t="shared" si="1"/>
        <v>1</v>
      </c>
      <c r="Q32" s="18"/>
      <c r="R32" s="17">
        <v>7</v>
      </c>
      <c r="S32" s="17">
        <v>10</v>
      </c>
      <c r="T32" s="17"/>
      <c r="U32" s="17">
        <v>8</v>
      </c>
      <c r="V32" s="17">
        <v>4</v>
      </c>
      <c r="W32" s="17">
        <v>8</v>
      </c>
    </row>
    <row r="33" spans="2:23" ht="13.5">
      <c r="B33" s="1" t="s">
        <v>12</v>
      </c>
      <c r="D33" s="16">
        <v>2</v>
      </c>
      <c r="E33" s="16">
        <v>2</v>
      </c>
      <c r="F33" s="16">
        <v>2</v>
      </c>
      <c r="G33" s="16">
        <v>0</v>
      </c>
      <c r="H33" s="16">
        <v>1</v>
      </c>
      <c r="I33" s="11">
        <v>5</v>
      </c>
      <c r="J33" s="11"/>
      <c r="K33" s="11"/>
      <c r="L33" s="11"/>
      <c r="M33" s="12">
        <f t="shared" si="0"/>
        <v>12</v>
      </c>
      <c r="N33" s="18"/>
      <c r="O33" s="16">
        <v>12</v>
      </c>
      <c r="P33" s="11">
        <f t="shared" si="1"/>
        <v>0</v>
      </c>
      <c r="Q33" s="18"/>
      <c r="R33" s="17">
        <v>11</v>
      </c>
      <c r="S33" s="17">
        <v>16</v>
      </c>
      <c r="T33" s="17"/>
      <c r="U33" s="17">
        <v>16</v>
      </c>
      <c r="V33" s="17">
        <v>14</v>
      </c>
      <c r="W33" s="17">
        <v>17</v>
      </c>
    </row>
    <row r="34" spans="2:23" ht="13.5">
      <c r="B34" s="1" t="s">
        <v>13</v>
      </c>
      <c r="D34" s="16">
        <v>1</v>
      </c>
      <c r="E34" s="16">
        <v>2</v>
      </c>
      <c r="F34" s="16">
        <v>2</v>
      </c>
      <c r="G34" s="16">
        <v>2</v>
      </c>
      <c r="H34" s="16">
        <v>2</v>
      </c>
      <c r="I34" s="11">
        <v>1</v>
      </c>
      <c r="J34" s="11"/>
      <c r="K34" s="11"/>
      <c r="L34" s="11"/>
      <c r="M34" s="12">
        <f t="shared" si="0"/>
        <v>10</v>
      </c>
      <c r="N34" s="18"/>
      <c r="O34" s="16">
        <v>10</v>
      </c>
      <c r="P34" s="11">
        <f t="shared" si="1"/>
        <v>0</v>
      </c>
      <c r="Q34" s="18"/>
      <c r="R34" s="17">
        <v>9</v>
      </c>
      <c r="S34" s="17">
        <v>12</v>
      </c>
      <c r="T34" s="17"/>
      <c r="U34" s="17">
        <v>11</v>
      </c>
      <c r="V34" s="17">
        <v>9</v>
      </c>
      <c r="W34" s="17">
        <v>2</v>
      </c>
    </row>
    <row r="35" spans="2:23" ht="13.5">
      <c r="B35" s="1" t="s">
        <v>14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1"/>
      <c r="J35" s="11"/>
      <c r="K35" s="11"/>
      <c r="L35" s="11">
        <v>9</v>
      </c>
      <c r="M35" s="12">
        <f t="shared" si="0"/>
        <v>9</v>
      </c>
      <c r="N35" s="18"/>
      <c r="O35" s="16">
        <v>9</v>
      </c>
      <c r="P35" s="11">
        <f t="shared" si="1"/>
        <v>0</v>
      </c>
      <c r="Q35" s="18"/>
      <c r="R35" s="17">
        <v>6</v>
      </c>
      <c r="S35" s="17">
        <v>7</v>
      </c>
      <c r="T35" s="17"/>
      <c r="U35" s="17">
        <v>2</v>
      </c>
      <c r="V35" s="17">
        <v>2</v>
      </c>
      <c r="W35" s="17">
        <v>5</v>
      </c>
    </row>
    <row r="36" spans="2:23" ht="13.5">
      <c r="B36" s="1" t="s">
        <v>37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1"/>
      <c r="J36" s="11"/>
      <c r="K36" s="11"/>
      <c r="L36" s="11"/>
      <c r="M36" s="12">
        <f t="shared" si="0"/>
        <v>0</v>
      </c>
      <c r="N36" s="18"/>
      <c r="O36" s="16">
        <v>0</v>
      </c>
      <c r="P36" s="11">
        <f t="shared" si="1"/>
        <v>0</v>
      </c>
      <c r="Q36" s="18"/>
      <c r="R36" s="17">
        <v>2</v>
      </c>
      <c r="S36" s="17">
        <v>3</v>
      </c>
      <c r="T36" s="17"/>
      <c r="U36" s="17">
        <v>1</v>
      </c>
      <c r="V36" s="17">
        <v>1</v>
      </c>
      <c r="W36" s="17">
        <v>1</v>
      </c>
    </row>
    <row r="37" spans="2:23" ht="13.5">
      <c r="B37" s="1" t="s">
        <v>117</v>
      </c>
      <c r="D37" s="38">
        <v>1</v>
      </c>
      <c r="E37" s="38">
        <v>1</v>
      </c>
      <c r="F37" s="38">
        <v>1</v>
      </c>
      <c r="G37" s="38">
        <v>0</v>
      </c>
      <c r="H37" s="38"/>
      <c r="I37" s="11"/>
      <c r="J37" s="11"/>
      <c r="K37" s="11"/>
      <c r="L37" s="11"/>
      <c r="M37" s="12">
        <f t="shared" si="0"/>
        <v>3</v>
      </c>
      <c r="N37" s="39"/>
      <c r="O37" s="38">
        <v>2</v>
      </c>
      <c r="P37" s="11">
        <f t="shared" si="1"/>
        <v>1</v>
      </c>
      <c r="Q37" s="39"/>
      <c r="R37" s="40">
        <v>3</v>
      </c>
      <c r="S37" s="40"/>
      <c r="T37" s="40"/>
      <c r="U37" s="40"/>
      <c r="V37" s="40"/>
      <c r="W37" s="40"/>
    </row>
    <row r="38" spans="2:23" s="9" customFormat="1" ht="13.5">
      <c r="B38" s="9" t="s">
        <v>28</v>
      </c>
      <c r="D38" s="16">
        <v>1</v>
      </c>
      <c r="E38" s="16">
        <v>2</v>
      </c>
      <c r="F38" s="16">
        <v>2</v>
      </c>
      <c r="G38" s="16">
        <v>3</v>
      </c>
      <c r="H38" s="16">
        <v>0</v>
      </c>
      <c r="I38" s="11"/>
      <c r="J38" s="11"/>
      <c r="K38" s="11"/>
      <c r="L38" s="11"/>
      <c r="M38" s="12">
        <f t="shared" si="0"/>
        <v>8</v>
      </c>
      <c r="N38" s="18"/>
      <c r="O38" s="16">
        <v>10</v>
      </c>
      <c r="P38" s="11">
        <f t="shared" si="1"/>
        <v>-2</v>
      </c>
      <c r="Q38" s="18"/>
      <c r="R38" s="17">
        <v>12</v>
      </c>
      <c r="S38" s="17">
        <v>8</v>
      </c>
      <c r="T38" s="17"/>
      <c r="U38" s="17">
        <v>7</v>
      </c>
      <c r="V38" s="17">
        <v>9</v>
      </c>
      <c r="W38" s="17">
        <v>14</v>
      </c>
    </row>
    <row r="39" spans="4:17" s="9" customFormat="1" ht="13.5">
      <c r="D39" s="8"/>
      <c r="E39" s="8"/>
      <c r="F39" s="8"/>
      <c r="G39" s="8"/>
      <c r="H39" s="8"/>
      <c r="I39" s="8"/>
      <c r="J39" s="8"/>
      <c r="K39" s="8"/>
      <c r="L39" s="8"/>
      <c r="N39" s="10"/>
      <c r="O39" s="8"/>
      <c r="P39" s="11">
        <f t="shared" si="1"/>
        <v>0</v>
      </c>
      <c r="Q39" s="10"/>
    </row>
    <row r="40" spans="1:23" ht="14.25">
      <c r="A40" s="4" t="s">
        <v>25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10"/>
      <c r="O40" s="8"/>
      <c r="P40" s="11">
        <f t="shared" si="1"/>
        <v>0</v>
      </c>
      <c r="Q40" s="10"/>
      <c r="R40" s="9"/>
      <c r="S40" s="9"/>
      <c r="T40" s="9"/>
      <c r="U40" s="9"/>
      <c r="V40" s="9"/>
      <c r="W40" s="9"/>
    </row>
    <row r="41" spans="2:23" ht="13.5">
      <c r="B41" s="1" t="s">
        <v>20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/>
      <c r="J41" s="11"/>
      <c r="K41" s="11"/>
      <c r="L41" s="11"/>
      <c r="M41" s="12">
        <f t="shared" si="0"/>
        <v>0</v>
      </c>
      <c r="N41" s="13"/>
      <c r="O41" s="11">
        <v>0</v>
      </c>
      <c r="P41" s="11">
        <f t="shared" si="1"/>
        <v>0</v>
      </c>
      <c r="Q41" s="13"/>
      <c r="R41" s="12">
        <v>6</v>
      </c>
      <c r="S41" s="12">
        <v>0</v>
      </c>
      <c r="T41" s="12"/>
      <c r="U41" s="12">
        <v>0</v>
      </c>
      <c r="V41" s="12">
        <v>0</v>
      </c>
      <c r="W41" s="12">
        <v>0</v>
      </c>
    </row>
    <row r="42" spans="2:23" ht="13.5">
      <c r="B42" s="1" t="s">
        <v>26</v>
      </c>
      <c r="D42" s="16">
        <v>1</v>
      </c>
      <c r="E42" s="16">
        <v>1</v>
      </c>
      <c r="F42" s="16">
        <v>1</v>
      </c>
      <c r="G42" s="16">
        <v>1</v>
      </c>
      <c r="H42" s="16">
        <v>1</v>
      </c>
      <c r="I42" s="11">
        <v>1</v>
      </c>
      <c r="J42" s="11"/>
      <c r="K42" s="11"/>
      <c r="L42" s="11"/>
      <c r="M42" s="12">
        <f t="shared" si="0"/>
        <v>6</v>
      </c>
      <c r="N42" s="18"/>
      <c r="O42" s="16">
        <v>6</v>
      </c>
      <c r="P42" s="11">
        <f t="shared" si="1"/>
        <v>0</v>
      </c>
      <c r="Q42" s="18"/>
      <c r="R42" s="17">
        <v>5</v>
      </c>
      <c r="S42" s="17">
        <v>5</v>
      </c>
      <c r="T42" s="17"/>
      <c r="U42" s="17">
        <v>5</v>
      </c>
      <c r="V42" s="17">
        <v>3</v>
      </c>
      <c r="W42" s="17">
        <v>1</v>
      </c>
    </row>
    <row r="43" spans="2:23" ht="13.5">
      <c r="B43" s="1" t="s">
        <v>27</v>
      </c>
      <c r="D43" s="16">
        <v>0</v>
      </c>
      <c r="E43" s="16">
        <v>0</v>
      </c>
      <c r="F43" s="16">
        <v>0</v>
      </c>
      <c r="G43" s="16">
        <v>0</v>
      </c>
      <c r="H43" s="16"/>
      <c r="I43" s="11"/>
      <c r="J43" s="11">
        <v>4</v>
      </c>
      <c r="K43" s="11"/>
      <c r="L43" s="11"/>
      <c r="M43" s="12">
        <f t="shared" si="0"/>
        <v>4</v>
      </c>
      <c r="N43" s="18"/>
      <c r="O43" s="16">
        <v>4</v>
      </c>
      <c r="P43" s="11">
        <f t="shared" si="1"/>
        <v>0</v>
      </c>
      <c r="Q43" s="18"/>
      <c r="R43" s="17">
        <v>4</v>
      </c>
      <c r="S43" s="17">
        <v>5</v>
      </c>
      <c r="T43" s="17"/>
      <c r="U43" s="17">
        <v>0</v>
      </c>
      <c r="V43" s="17">
        <v>0</v>
      </c>
      <c r="W43" s="17">
        <v>0</v>
      </c>
    </row>
    <row r="44" spans="2:23" ht="13.5">
      <c r="B44" s="1" t="s">
        <v>100</v>
      </c>
      <c r="D44" s="16">
        <v>0</v>
      </c>
      <c r="E44" s="16">
        <v>1</v>
      </c>
      <c r="F44" s="16">
        <v>1</v>
      </c>
      <c r="G44" s="16">
        <v>1</v>
      </c>
      <c r="H44" s="16"/>
      <c r="I44" s="11"/>
      <c r="J44" s="11"/>
      <c r="K44" s="11"/>
      <c r="L44" s="11"/>
      <c r="M44" s="12">
        <f t="shared" si="0"/>
        <v>3</v>
      </c>
      <c r="N44" s="18"/>
      <c r="O44" s="16">
        <v>3</v>
      </c>
      <c r="P44" s="11">
        <f t="shared" si="1"/>
        <v>0</v>
      </c>
      <c r="Q44" s="18"/>
      <c r="R44" s="17">
        <v>2</v>
      </c>
      <c r="S44" s="17">
        <v>2</v>
      </c>
      <c r="T44" s="17"/>
      <c r="U44" s="17"/>
      <c r="V44" s="17"/>
      <c r="W44" s="17"/>
    </row>
    <row r="45" spans="2:23" ht="13.5">
      <c r="B45" s="1" t="s">
        <v>139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1"/>
      <c r="J45" s="11"/>
      <c r="K45" s="11"/>
      <c r="L45" s="11"/>
      <c r="M45" s="12">
        <f t="shared" si="0"/>
        <v>0</v>
      </c>
      <c r="N45" s="18"/>
      <c r="O45" s="16">
        <v>0</v>
      </c>
      <c r="P45" s="11">
        <f t="shared" si="1"/>
        <v>0</v>
      </c>
      <c r="Q45" s="18"/>
      <c r="R45" s="17">
        <v>0</v>
      </c>
      <c r="S45" s="17">
        <v>0</v>
      </c>
      <c r="T45" s="17"/>
      <c r="U45" s="17"/>
      <c r="V45" s="17"/>
      <c r="W45" s="17"/>
    </row>
    <row r="46" spans="2:23" ht="13.5">
      <c r="B46" s="1" t="s">
        <v>140</v>
      </c>
      <c r="D46" s="16"/>
      <c r="E46" s="16">
        <v>1</v>
      </c>
      <c r="F46" s="16">
        <v>1</v>
      </c>
      <c r="G46" s="16">
        <v>1</v>
      </c>
      <c r="H46" s="16">
        <v>1</v>
      </c>
      <c r="I46" s="11">
        <v>1</v>
      </c>
      <c r="J46" s="11">
        <v>1</v>
      </c>
      <c r="K46" s="11"/>
      <c r="L46" s="11"/>
      <c r="M46" s="12">
        <f t="shared" si="0"/>
        <v>6</v>
      </c>
      <c r="N46" s="18"/>
      <c r="O46" s="16">
        <v>7</v>
      </c>
      <c r="P46" s="11">
        <f t="shared" si="1"/>
        <v>-1</v>
      </c>
      <c r="Q46" s="18"/>
      <c r="R46" s="17">
        <v>6</v>
      </c>
      <c r="S46" s="17">
        <v>4</v>
      </c>
      <c r="T46" s="17"/>
      <c r="U46" s="17">
        <v>4</v>
      </c>
      <c r="V46" s="17">
        <v>2</v>
      </c>
      <c r="W46" s="17">
        <v>3</v>
      </c>
    </row>
    <row r="47" spans="2:23" ht="13.5">
      <c r="B47" s="1" t="s">
        <v>141</v>
      </c>
      <c r="D47" s="16">
        <v>1</v>
      </c>
      <c r="E47" s="16">
        <v>0</v>
      </c>
      <c r="F47" s="16">
        <v>1</v>
      </c>
      <c r="G47" s="16">
        <v>1</v>
      </c>
      <c r="H47" s="16">
        <v>1</v>
      </c>
      <c r="I47" s="11">
        <v>1</v>
      </c>
      <c r="J47" s="11">
        <v>3</v>
      </c>
      <c r="K47" s="11"/>
      <c r="L47" s="11"/>
      <c r="M47" s="12">
        <f t="shared" si="0"/>
        <v>8</v>
      </c>
      <c r="N47" s="18"/>
      <c r="O47" s="16">
        <v>8</v>
      </c>
      <c r="P47" s="11">
        <f t="shared" si="1"/>
        <v>0</v>
      </c>
      <c r="Q47" s="18"/>
      <c r="R47" s="17">
        <v>3</v>
      </c>
      <c r="S47" s="17">
        <v>5</v>
      </c>
      <c r="T47" s="17"/>
      <c r="U47" s="17">
        <v>6</v>
      </c>
      <c r="V47" s="17">
        <v>5</v>
      </c>
      <c r="W47" s="17">
        <v>7</v>
      </c>
    </row>
    <row r="48" spans="2:23" ht="13.5">
      <c r="B48" s="1" t="s">
        <v>19</v>
      </c>
      <c r="D48" s="16">
        <v>0</v>
      </c>
      <c r="E48" s="16">
        <v>1</v>
      </c>
      <c r="F48" s="16">
        <v>1</v>
      </c>
      <c r="G48" s="16">
        <v>1</v>
      </c>
      <c r="H48" s="16">
        <v>1</v>
      </c>
      <c r="I48" s="11">
        <v>2</v>
      </c>
      <c r="J48" s="11"/>
      <c r="K48" s="11"/>
      <c r="L48" s="11"/>
      <c r="M48" s="12">
        <f t="shared" si="0"/>
        <v>6</v>
      </c>
      <c r="N48" s="18"/>
      <c r="O48" s="16">
        <v>6</v>
      </c>
      <c r="P48" s="11">
        <f t="shared" si="1"/>
        <v>0</v>
      </c>
      <c r="Q48" s="18"/>
      <c r="R48" s="17">
        <v>6</v>
      </c>
      <c r="S48" s="17">
        <v>4</v>
      </c>
      <c r="T48" s="17"/>
      <c r="U48" s="17">
        <v>4</v>
      </c>
      <c r="V48" s="17">
        <v>4</v>
      </c>
      <c r="W48" s="17">
        <v>6</v>
      </c>
    </row>
    <row r="49" spans="2:23" s="9" customFormat="1" ht="13.5">
      <c r="B49" s="9" t="s">
        <v>24</v>
      </c>
      <c r="D49" s="16">
        <v>1</v>
      </c>
      <c r="E49" s="16">
        <v>1</v>
      </c>
      <c r="F49" s="16">
        <v>0</v>
      </c>
      <c r="G49" s="16">
        <v>1</v>
      </c>
      <c r="H49" s="16">
        <v>1</v>
      </c>
      <c r="I49" s="11"/>
      <c r="J49" s="11">
        <v>1</v>
      </c>
      <c r="K49" s="11"/>
      <c r="L49" s="11"/>
      <c r="M49" s="12">
        <f t="shared" si="0"/>
        <v>5</v>
      </c>
      <c r="N49" s="18"/>
      <c r="O49" s="16">
        <v>5</v>
      </c>
      <c r="P49" s="11">
        <f t="shared" si="1"/>
        <v>0</v>
      </c>
      <c r="Q49" s="18"/>
      <c r="R49" s="17">
        <v>5</v>
      </c>
      <c r="S49" s="17">
        <v>5</v>
      </c>
      <c r="T49" s="17"/>
      <c r="U49" s="17">
        <v>5</v>
      </c>
      <c r="V49" s="17">
        <v>4</v>
      </c>
      <c r="W49" s="17">
        <v>5</v>
      </c>
    </row>
    <row r="50" spans="1:23" ht="14.25">
      <c r="A50" s="4" t="s">
        <v>15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10"/>
      <c r="O50" s="8"/>
      <c r="P50" s="11">
        <f t="shared" si="1"/>
        <v>0</v>
      </c>
      <c r="Q50" s="10"/>
      <c r="R50" s="9"/>
      <c r="S50" s="9"/>
      <c r="T50" s="9"/>
      <c r="U50" s="9"/>
      <c r="V50" s="9"/>
      <c r="W50" s="9"/>
    </row>
    <row r="51" spans="2:23" ht="13.5">
      <c r="B51" s="1" t="s">
        <v>16</v>
      </c>
      <c r="D51" s="11">
        <v>1</v>
      </c>
      <c r="E51" s="11">
        <v>1</v>
      </c>
      <c r="F51" s="11">
        <v>1</v>
      </c>
      <c r="G51" s="11">
        <v>2</v>
      </c>
      <c r="H51" s="11">
        <v>1</v>
      </c>
      <c r="I51" s="11"/>
      <c r="J51" s="11"/>
      <c r="K51" s="11"/>
      <c r="L51" s="11">
        <v>19</v>
      </c>
      <c r="M51" s="12">
        <f t="shared" si="0"/>
        <v>25</v>
      </c>
      <c r="N51" s="13"/>
      <c r="O51" s="11">
        <v>26</v>
      </c>
      <c r="P51" s="11">
        <f t="shared" si="1"/>
        <v>-1</v>
      </c>
      <c r="Q51" s="13"/>
      <c r="R51" s="12">
        <v>26</v>
      </c>
      <c r="S51" s="12">
        <v>7</v>
      </c>
      <c r="T51" s="12"/>
      <c r="U51" s="12">
        <v>4</v>
      </c>
      <c r="V51" s="12">
        <v>2</v>
      </c>
      <c r="W51" s="12">
        <v>2</v>
      </c>
    </row>
    <row r="52" spans="2:23" ht="13.5">
      <c r="B52" s="1" t="s">
        <v>125</v>
      </c>
      <c r="D52" s="11">
        <v>0</v>
      </c>
      <c r="E52" s="11">
        <v>0</v>
      </c>
      <c r="F52" s="11">
        <v>0</v>
      </c>
      <c r="G52" s="11">
        <v>6</v>
      </c>
      <c r="H52" s="11">
        <v>0</v>
      </c>
      <c r="I52" s="11"/>
      <c r="J52" s="11"/>
      <c r="K52" s="11"/>
      <c r="L52" s="11"/>
      <c r="M52" s="12">
        <f t="shared" si="0"/>
        <v>6</v>
      </c>
      <c r="N52" s="13"/>
      <c r="O52" s="11">
        <v>2</v>
      </c>
      <c r="P52" s="11">
        <f t="shared" si="1"/>
        <v>4</v>
      </c>
      <c r="Q52" s="13"/>
      <c r="R52" s="12">
        <v>2</v>
      </c>
      <c r="S52" s="12"/>
      <c r="T52" s="12"/>
      <c r="U52" s="12"/>
      <c r="V52" s="12"/>
      <c r="W52" s="12"/>
    </row>
    <row r="53" spans="2:23" ht="13.5">
      <c r="B53" s="1" t="s">
        <v>17</v>
      </c>
      <c r="D53" s="16">
        <v>0</v>
      </c>
      <c r="E53" s="16">
        <v>1</v>
      </c>
      <c r="F53" s="16">
        <v>2</v>
      </c>
      <c r="G53" s="16">
        <v>1</v>
      </c>
      <c r="H53" s="16">
        <v>1</v>
      </c>
      <c r="I53" s="11"/>
      <c r="J53" s="11"/>
      <c r="K53" s="11"/>
      <c r="L53" s="11"/>
      <c r="M53" s="12">
        <f t="shared" si="0"/>
        <v>5</v>
      </c>
      <c r="N53" s="18"/>
      <c r="O53" s="16">
        <v>5</v>
      </c>
      <c r="P53" s="11">
        <f t="shared" si="1"/>
        <v>0</v>
      </c>
      <c r="Q53" s="18"/>
      <c r="R53" s="17">
        <v>5</v>
      </c>
      <c r="S53" s="17">
        <v>3</v>
      </c>
      <c r="T53" s="17"/>
      <c r="U53" s="17">
        <v>2</v>
      </c>
      <c r="V53" s="17">
        <v>2</v>
      </c>
      <c r="W53" s="17">
        <v>1</v>
      </c>
    </row>
    <row r="54" spans="2:23" s="9" customFormat="1" ht="13.5">
      <c r="B54" s="9" t="s">
        <v>18</v>
      </c>
      <c r="D54" s="38">
        <v>0</v>
      </c>
      <c r="E54" s="38">
        <v>1</v>
      </c>
      <c r="F54" s="38">
        <v>1</v>
      </c>
      <c r="G54" s="38"/>
      <c r="H54" s="38">
        <v>1</v>
      </c>
      <c r="I54" s="38"/>
      <c r="J54" s="38"/>
      <c r="K54" s="38"/>
      <c r="L54" s="38"/>
      <c r="M54" s="12">
        <f t="shared" si="0"/>
        <v>3</v>
      </c>
      <c r="N54" s="39"/>
      <c r="O54" s="38">
        <v>4</v>
      </c>
      <c r="P54" s="11">
        <f t="shared" si="1"/>
        <v>-1</v>
      </c>
      <c r="Q54" s="39"/>
      <c r="R54" s="40">
        <v>4</v>
      </c>
      <c r="S54" s="40">
        <v>3</v>
      </c>
      <c r="T54" s="40"/>
      <c r="U54" s="40">
        <v>5</v>
      </c>
      <c r="V54" s="40">
        <v>4</v>
      </c>
      <c r="W54" s="40">
        <v>5</v>
      </c>
    </row>
    <row r="55" spans="4:23" s="9" customFormat="1" ht="13.5">
      <c r="D55" s="38"/>
      <c r="E55" s="38"/>
      <c r="F55" s="38"/>
      <c r="G55" s="38"/>
      <c r="H55" s="38"/>
      <c r="I55" s="38"/>
      <c r="J55" s="38"/>
      <c r="K55" s="38"/>
      <c r="L55" s="38"/>
      <c r="N55" s="38"/>
      <c r="O55" s="38"/>
      <c r="P55" s="8">
        <f t="shared" si="1"/>
        <v>0</v>
      </c>
      <c r="Q55" s="38"/>
      <c r="R55" s="38"/>
      <c r="S55" s="38"/>
      <c r="T55" s="38"/>
      <c r="U55" s="38"/>
      <c r="V55" s="38"/>
      <c r="W55" s="38"/>
    </row>
    <row r="56" spans="1:23" ht="14.25">
      <c r="A56" s="4" t="s">
        <v>121</v>
      </c>
      <c r="D56" s="11"/>
      <c r="E56" s="11"/>
      <c r="F56" s="11"/>
      <c r="G56" s="11"/>
      <c r="H56" s="11"/>
      <c r="I56" s="11"/>
      <c r="J56" s="11"/>
      <c r="K56" s="11"/>
      <c r="L56" s="11"/>
      <c r="M56" s="12"/>
      <c r="N56" s="11"/>
      <c r="O56" s="11"/>
      <c r="P56" s="11">
        <f t="shared" si="1"/>
        <v>0</v>
      </c>
      <c r="Q56" s="11"/>
      <c r="R56" s="11"/>
      <c r="S56" s="11"/>
      <c r="T56" s="11"/>
      <c r="U56" s="11"/>
      <c r="V56" s="11"/>
      <c r="W56" s="11"/>
    </row>
    <row r="57" spans="2:23" ht="13.5">
      <c r="B57" s="1" t="s">
        <v>122</v>
      </c>
      <c r="D57" s="16"/>
      <c r="E57" s="16"/>
      <c r="F57" s="16"/>
      <c r="G57" s="16"/>
      <c r="H57" s="16"/>
      <c r="I57" s="16">
        <v>4</v>
      </c>
      <c r="J57" s="16">
        <v>3</v>
      </c>
      <c r="K57" s="16"/>
      <c r="L57" s="16"/>
      <c r="M57" s="12">
        <f t="shared" si="0"/>
        <v>7</v>
      </c>
      <c r="N57" s="16"/>
      <c r="O57" s="16">
        <v>7</v>
      </c>
      <c r="P57" s="11">
        <f t="shared" si="1"/>
        <v>0</v>
      </c>
      <c r="Q57" s="16"/>
      <c r="R57" s="16">
        <v>2</v>
      </c>
      <c r="S57" s="16"/>
      <c r="T57" s="16"/>
      <c r="U57" s="16"/>
      <c r="V57" s="16"/>
      <c r="W57" s="16"/>
    </row>
    <row r="58" spans="2:23" ht="13.5">
      <c r="B58" s="1" t="s">
        <v>123</v>
      </c>
      <c r="D58" s="16"/>
      <c r="E58" s="16"/>
      <c r="F58" s="16"/>
      <c r="G58" s="16"/>
      <c r="H58" s="16"/>
      <c r="I58" s="16">
        <v>1</v>
      </c>
      <c r="J58" s="16"/>
      <c r="K58" s="16"/>
      <c r="L58" s="16"/>
      <c r="M58" s="12">
        <f t="shared" si="0"/>
        <v>1</v>
      </c>
      <c r="N58" s="16"/>
      <c r="O58" s="16">
        <v>1</v>
      </c>
      <c r="P58" s="11">
        <f t="shared" si="1"/>
        <v>0</v>
      </c>
      <c r="Q58" s="16"/>
      <c r="R58" s="16">
        <v>1</v>
      </c>
      <c r="S58" s="16"/>
      <c r="T58" s="16"/>
      <c r="U58" s="16"/>
      <c r="V58" s="16"/>
      <c r="W58" s="16"/>
    </row>
    <row r="59" spans="2:23" ht="13.5">
      <c r="B59" s="1" t="s">
        <v>124</v>
      </c>
      <c r="D59" s="16"/>
      <c r="E59" s="16"/>
      <c r="F59" s="16"/>
      <c r="G59" s="16"/>
      <c r="H59" s="16"/>
      <c r="I59" s="16">
        <v>1</v>
      </c>
      <c r="J59" s="16"/>
      <c r="K59" s="16"/>
      <c r="L59" s="16"/>
      <c r="M59" s="12">
        <f t="shared" si="0"/>
        <v>1</v>
      </c>
      <c r="N59" s="16"/>
      <c r="O59" s="16">
        <v>1</v>
      </c>
      <c r="P59" s="11">
        <f t="shared" si="1"/>
        <v>0</v>
      </c>
      <c r="Q59" s="16"/>
      <c r="R59" s="16">
        <v>1</v>
      </c>
      <c r="S59" s="16"/>
      <c r="T59" s="16"/>
      <c r="U59" s="16"/>
      <c r="V59" s="16"/>
      <c r="W59" s="16"/>
    </row>
    <row r="60" spans="2:23" ht="13.5">
      <c r="B60" s="1" t="s">
        <v>125</v>
      </c>
      <c r="D60" s="16"/>
      <c r="E60" s="16"/>
      <c r="F60" s="16"/>
      <c r="G60" s="16"/>
      <c r="H60" s="16"/>
      <c r="I60" s="16">
        <v>1</v>
      </c>
      <c r="J60" s="16"/>
      <c r="K60" s="16"/>
      <c r="L60" s="16"/>
      <c r="M60" s="12">
        <f t="shared" si="0"/>
        <v>1</v>
      </c>
      <c r="N60" s="16"/>
      <c r="O60" s="16">
        <v>1</v>
      </c>
      <c r="P60" s="11">
        <f t="shared" si="1"/>
        <v>0</v>
      </c>
      <c r="Q60" s="16"/>
      <c r="R60" s="16">
        <v>2</v>
      </c>
      <c r="S60" s="16"/>
      <c r="T60" s="16"/>
      <c r="U60" s="16"/>
      <c r="V60" s="16"/>
      <c r="W60" s="16"/>
    </row>
    <row r="61" spans="2:23" ht="13.5">
      <c r="B61" s="1" t="s">
        <v>126</v>
      </c>
      <c r="D61" s="16"/>
      <c r="E61" s="16"/>
      <c r="F61" s="16"/>
      <c r="G61" s="16"/>
      <c r="H61" s="16"/>
      <c r="I61" s="16">
        <v>4</v>
      </c>
      <c r="J61" s="16"/>
      <c r="K61" s="16"/>
      <c r="L61" s="16"/>
      <c r="M61" s="12">
        <f t="shared" si="0"/>
        <v>4</v>
      </c>
      <c r="N61" s="16"/>
      <c r="O61" s="16">
        <v>4</v>
      </c>
      <c r="P61" s="11">
        <f t="shared" si="1"/>
        <v>0</v>
      </c>
      <c r="Q61" s="16"/>
      <c r="R61" s="16">
        <v>4</v>
      </c>
      <c r="S61" s="16"/>
      <c r="T61" s="16"/>
      <c r="U61" s="16"/>
      <c r="V61" s="16"/>
      <c r="W61" s="16"/>
    </row>
    <row r="62" spans="2:23" ht="13.5">
      <c r="B62" s="1" t="s">
        <v>127</v>
      </c>
      <c r="D62" s="16"/>
      <c r="E62" s="16"/>
      <c r="F62" s="16"/>
      <c r="G62" s="16"/>
      <c r="H62" s="16"/>
      <c r="I62" s="16"/>
      <c r="J62" s="16">
        <v>0</v>
      </c>
      <c r="K62" s="16"/>
      <c r="L62" s="16">
        <v>3</v>
      </c>
      <c r="M62" s="12">
        <f t="shared" si="0"/>
        <v>3</v>
      </c>
      <c r="N62" s="16"/>
      <c r="O62" s="16">
        <v>3</v>
      </c>
      <c r="P62" s="11">
        <f t="shared" si="1"/>
        <v>0</v>
      </c>
      <c r="Q62" s="16"/>
      <c r="R62" s="16">
        <v>3</v>
      </c>
      <c r="S62" s="16"/>
      <c r="T62" s="16"/>
      <c r="U62" s="16"/>
      <c r="V62" s="16"/>
      <c r="W62" s="16"/>
    </row>
    <row r="63" spans="2:23" ht="13.5">
      <c r="B63" s="1" t="s">
        <v>183</v>
      </c>
      <c r="D63" s="16"/>
      <c r="E63" s="16"/>
      <c r="F63" s="16"/>
      <c r="G63" s="16"/>
      <c r="H63" s="16"/>
      <c r="I63" s="16">
        <v>1</v>
      </c>
      <c r="J63" s="16"/>
      <c r="K63" s="16"/>
      <c r="L63" s="16"/>
      <c r="M63" s="12">
        <f t="shared" si="0"/>
        <v>1</v>
      </c>
      <c r="N63" s="16"/>
      <c r="O63" s="16">
        <v>1</v>
      </c>
      <c r="P63" s="11">
        <f t="shared" si="1"/>
        <v>0</v>
      </c>
      <c r="Q63" s="16"/>
      <c r="R63" s="16">
        <v>1</v>
      </c>
      <c r="S63" s="16"/>
      <c r="T63" s="16"/>
      <c r="U63" s="16"/>
      <c r="V63" s="16"/>
      <c r="W63" s="16"/>
    </row>
    <row r="64" spans="2:23" ht="13.5">
      <c r="B64" s="1" t="s">
        <v>128</v>
      </c>
      <c r="D64" s="16"/>
      <c r="E64" s="16"/>
      <c r="F64" s="16"/>
      <c r="G64" s="16"/>
      <c r="H64" s="16"/>
      <c r="I64" s="16"/>
      <c r="J64" s="16">
        <v>1</v>
      </c>
      <c r="K64" s="16"/>
      <c r="L64" s="16"/>
      <c r="M64" s="12">
        <f t="shared" si="0"/>
        <v>1</v>
      </c>
      <c r="N64" s="16"/>
      <c r="O64" s="16">
        <v>1</v>
      </c>
      <c r="P64" s="11">
        <f t="shared" si="1"/>
        <v>0</v>
      </c>
      <c r="Q64" s="16"/>
      <c r="R64" s="16">
        <v>1</v>
      </c>
      <c r="S64" s="16"/>
      <c r="T64" s="16"/>
      <c r="U64" s="16"/>
      <c r="V64" s="16"/>
      <c r="W64" s="16"/>
    </row>
    <row r="65" spans="2:23" ht="13.5">
      <c r="B65" s="1" t="s">
        <v>130</v>
      </c>
      <c r="D65" s="16"/>
      <c r="E65" s="16"/>
      <c r="F65" s="16"/>
      <c r="G65" s="16"/>
      <c r="H65" s="16"/>
      <c r="I65" s="16"/>
      <c r="J65" s="16"/>
      <c r="K65" s="16"/>
      <c r="L65" s="16">
        <v>23</v>
      </c>
      <c r="M65" s="12">
        <f t="shared" si="0"/>
        <v>23</v>
      </c>
      <c r="N65" s="16"/>
      <c r="O65" s="16">
        <v>24</v>
      </c>
      <c r="P65" s="11">
        <f t="shared" si="1"/>
        <v>-1</v>
      </c>
      <c r="Q65" s="16"/>
      <c r="R65" s="16">
        <v>24</v>
      </c>
      <c r="S65" s="16"/>
      <c r="T65" s="16"/>
      <c r="U65" s="16"/>
      <c r="V65" s="16"/>
      <c r="W65" s="16"/>
    </row>
    <row r="66" spans="2:23" ht="13.5">
      <c r="B66" s="1" t="s">
        <v>131</v>
      </c>
      <c r="D66" s="16"/>
      <c r="E66" s="16"/>
      <c r="F66" s="16"/>
      <c r="G66" s="16"/>
      <c r="H66" s="16"/>
      <c r="I66" s="16"/>
      <c r="J66" s="16"/>
      <c r="K66" s="16"/>
      <c r="L66" s="16">
        <v>15</v>
      </c>
      <c r="M66" s="12">
        <f t="shared" si="0"/>
        <v>15</v>
      </c>
      <c r="N66" s="16"/>
      <c r="O66" s="16">
        <v>15</v>
      </c>
      <c r="P66" s="11">
        <f t="shared" si="1"/>
        <v>0</v>
      </c>
      <c r="Q66" s="16"/>
      <c r="R66" s="16">
        <v>15</v>
      </c>
      <c r="S66" s="16"/>
      <c r="T66" s="16"/>
      <c r="U66" s="16"/>
      <c r="V66" s="16"/>
      <c r="W66" s="16"/>
    </row>
    <row r="67" spans="2:23" ht="13.5">
      <c r="B67" s="9" t="s">
        <v>132</v>
      </c>
      <c r="C67" s="9"/>
      <c r="D67" s="16"/>
      <c r="E67" s="16"/>
      <c r="F67" s="16"/>
      <c r="G67" s="16"/>
      <c r="H67" s="16"/>
      <c r="I67" s="16"/>
      <c r="J67" s="16"/>
      <c r="K67" s="16"/>
      <c r="L67" s="16">
        <v>13</v>
      </c>
      <c r="M67" s="12">
        <f t="shared" si="0"/>
        <v>13</v>
      </c>
      <c r="N67" s="16"/>
      <c r="O67" s="16">
        <v>13</v>
      </c>
      <c r="P67" s="11">
        <f t="shared" si="1"/>
        <v>0</v>
      </c>
      <c r="Q67" s="16"/>
      <c r="R67" s="16">
        <v>13</v>
      </c>
      <c r="S67" s="16"/>
      <c r="T67" s="16"/>
      <c r="U67" s="16"/>
      <c r="V67" s="16"/>
      <c r="W67" s="16"/>
    </row>
    <row r="68" spans="2:23" ht="13.5">
      <c r="B68" s="1" t="s">
        <v>134</v>
      </c>
      <c r="D68" s="16"/>
      <c r="E68" s="16"/>
      <c r="F68" s="16"/>
      <c r="G68" s="16"/>
      <c r="H68" s="16"/>
      <c r="I68" s="16"/>
      <c r="J68" s="16"/>
      <c r="K68" s="16"/>
      <c r="L68" s="16">
        <v>7</v>
      </c>
      <c r="M68" s="12">
        <f t="shared" si="0"/>
        <v>7</v>
      </c>
      <c r="N68" s="16"/>
      <c r="O68" s="16">
        <v>7</v>
      </c>
      <c r="P68" s="11">
        <f t="shared" si="1"/>
        <v>0</v>
      </c>
      <c r="Q68" s="16"/>
      <c r="R68" s="16">
        <v>7</v>
      </c>
      <c r="S68" s="16"/>
      <c r="T68" s="16"/>
      <c r="U68" s="16"/>
      <c r="V68" s="16"/>
      <c r="W68" s="16"/>
    </row>
    <row r="69" spans="2:23" ht="13.5">
      <c r="B69" s="1" t="s">
        <v>135</v>
      </c>
      <c r="D69" s="16"/>
      <c r="E69" s="16"/>
      <c r="F69" s="16"/>
      <c r="G69" s="16"/>
      <c r="H69" s="16"/>
      <c r="I69" s="16"/>
      <c r="J69" s="16"/>
      <c r="K69" s="16"/>
      <c r="L69" s="16">
        <v>2</v>
      </c>
      <c r="M69" s="12">
        <f t="shared" si="0"/>
        <v>2</v>
      </c>
      <c r="N69" s="16"/>
      <c r="O69" s="16">
        <v>2</v>
      </c>
      <c r="P69" s="11">
        <f t="shared" si="1"/>
        <v>0</v>
      </c>
      <c r="Q69" s="16"/>
      <c r="R69" s="16">
        <v>2</v>
      </c>
      <c r="S69" s="16"/>
      <c r="T69" s="16"/>
      <c r="U69" s="16"/>
      <c r="V69" s="16"/>
      <c r="W69" s="16"/>
    </row>
    <row r="70" spans="2:23" ht="13.5">
      <c r="B70" s="1" t="s">
        <v>136</v>
      </c>
      <c r="D70" s="16"/>
      <c r="E70" s="16"/>
      <c r="F70" s="16"/>
      <c r="G70" s="16"/>
      <c r="H70" s="16"/>
      <c r="I70" s="16"/>
      <c r="J70" s="16"/>
      <c r="K70" s="16"/>
      <c r="L70" s="16">
        <v>1</v>
      </c>
      <c r="M70" s="12">
        <f t="shared" si="0"/>
        <v>1</v>
      </c>
      <c r="N70" s="16"/>
      <c r="O70" s="16">
        <v>1</v>
      </c>
      <c r="P70" s="11">
        <f t="shared" si="1"/>
        <v>0</v>
      </c>
      <c r="Q70" s="16"/>
      <c r="R70" s="16">
        <v>1</v>
      </c>
      <c r="S70" s="16"/>
      <c r="T70" s="16"/>
      <c r="U70" s="16"/>
      <c r="V70" s="16"/>
      <c r="W70" s="16"/>
    </row>
    <row r="71" spans="2:23" ht="13.5">
      <c r="B71" s="1" t="s">
        <v>137</v>
      </c>
      <c r="D71" s="16"/>
      <c r="E71" s="16"/>
      <c r="F71" s="16"/>
      <c r="G71" s="16"/>
      <c r="H71" s="16"/>
      <c r="I71" s="16"/>
      <c r="J71" s="16"/>
      <c r="K71" s="16"/>
      <c r="L71" s="16">
        <v>4</v>
      </c>
      <c r="M71" s="12">
        <f t="shared" si="0"/>
        <v>4</v>
      </c>
      <c r="N71" s="16"/>
      <c r="O71" s="16">
        <v>4</v>
      </c>
      <c r="P71" s="11">
        <f t="shared" si="1"/>
        <v>0</v>
      </c>
      <c r="Q71" s="16"/>
      <c r="R71" s="16">
        <v>4</v>
      </c>
      <c r="S71" s="16"/>
      <c r="T71" s="16"/>
      <c r="U71" s="16"/>
      <c r="V71" s="16"/>
      <c r="W71" s="16"/>
    </row>
    <row r="72" spans="2:23" ht="13.5">
      <c r="B72" s="1" t="s">
        <v>174</v>
      </c>
      <c r="D72" s="16"/>
      <c r="E72" s="16"/>
      <c r="F72" s="16"/>
      <c r="G72" s="16"/>
      <c r="H72" s="16"/>
      <c r="I72" s="16"/>
      <c r="J72" s="16"/>
      <c r="K72" s="16"/>
      <c r="L72" s="16">
        <v>5</v>
      </c>
      <c r="M72" s="12">
        <f t="shared" si="0"/>
        <v>5</v>
      </c>
      <c r="N72" s="16"/>
      <c r="O72" s="16">
        <v>5</v>
      </c>
      <c r="P72" s="11">
        <f aca="true" t="shared" si="2" ref="P72:P78">M72-O72</f>
        <v>0</v>
      </c>
      <c r="Q72" s="16"/>
      <c r="R72" s="16">
        <v>5</v>
      </c>
      <c r="S72" s="16"/>
      <c r="T72" s="16"/>
      <c r="U72" s="16"/>
      <c r="V72" s="16"/>
      <c r="W72" s="16"/>
    </row>
    <row r="73" spans="2:23" ht="13.5">
      <c r="B73" s="1" t="s">
        <v>175</v>
      </c>
      <c r="D73" s="16"/>
      <c r="E73" s="16"/>
      <c r="F73" s="16"/>
      <c r="G73" s="16"/>
      <c r="H73" s="16"/>
      <c r="I73" s="16"/>
      <c r="J73" s="16"/>
      <c r="K73" s="16"/>
      <c r="L73" s="16">
        <v>5</v>
      </c>
      <c r="M73" s="12">
        <f t="shared" si="0"/>
        <v>5</v>
      </c>
      <c r="N73" s="16"/>
      <c r="O73" s="16">
        <v>5</v>
      </c>
      <c r="P73" s="11">
        <f t="shared" si="2"/>
        <v>0</v>
      </c>
      <c r="Q73" s="16"/>
      <c r="R73" s="16">
        <v>5</v>
      </c>
      <c r="S73" s="16"/>
      <c r="T73" s="16"/>
      <c r="U73" s="16"/>
      <c r="V73" s="16"/>
      <c r="W73" s="16"/>
    </row>
    <row r="74" spans="2:23" ht="13.5">
      <c r="B74" s="1" t="s">
        <v>176</v>
      </c>
      <c r="D74" s="16"/>
      <c r="E74" s="16"/>
      <c r="F74" s="16"/>
      <c r="G74" s="16"/>
      <c r="H74" s="16"/>
      <c r="I74" s="16"/>
      <c r="J74" s="16"/>
      <c r="K74" s="16"/>
      <c r="L74" s="16">
        <v>1</v>
      </c>
      <c r="M74" s="12">
        <f>SUM(D74:L74)</f>
        <v>1</v>
      </c>
      <c r="N74" s="16"/>
      <c r="O74" s="16">
        <v>1</v>
      </c>
      <c r="P74" s="11">
        <f t="shared" si="2"/>
        <v>0</v>
      </c>
      <c r="Q74" s="16"/>
      <c r="R74" s="16">
        <v>1</v>
      </c>
      <c r="S74" s="16"/>
      <c r="T74" s="16"/>
      <c r="U74" s="16"/>
      <c r="V74" s="16"/>
      <c r="W74" s="16"/>
    </row>
    <row r="75" spans="2:23" ht="13.5">
      <c r="B75" s="1" t="s">
        <v>177</v>
      </c>
      <c r="D75" s="16"/>
      <c r="E75" s="16"/>
      <c r="F75" s="16"/>
      <c r="G75" s="16"/>
      <c r="H75" s="16"/>
      <c r="I75" s="16"/>
      <c r="J75" s="16"/>
      <c r="K75" s="16"/>
      <c r="L75" s="16">
        <v>1</v>
      </c>
      <c r="M75" s="12">
        <f>SUM(D75:L75)</f>
        <v>1</v>
      </c>
      <c r="N75" s="16"/>
      <c r="O75" s="16">
        <v>1</v>
      </c>
      <c r="P75" s="11">
        <f t="shared" si="2"/>
        <v>0</v>
      </c>
      <c r="Q75" s="16"/>
      <c r="R75" s="16">
        <v>1</v>
      </c>
      <c r="S75" s="16"/>
      <c r="T75" s="16"/>
      <c r="U75" s="16"/>
      <c r="V75" s="16"/>
      <c r="W75" s="16"/>
    </row>
    <row r="76" spans="2:23" ht="13.5">
      <c r="B76" s="1" t="s">
        <v>178</v>
      </c>
      <c r="D76" s="16"/>
      <c r="E76" s="16"/>
      <c r="F76" s="16"/>
      <c r="G76" s="16"/>
      <c r="H76" s="16"/>
      <c r="I76" s="16"/>
      <c r="J76" s="16"/>
      <c r="K76" s="16"/>
      <c r="L76" s="16">
        <v>1</v>
      </c>
      <c r="M76" s="12">
        <f>SUM(D76:L76)</f>
        <v>1</v>
      </c>
      <c r="N76" s="16"/>
      <c r="O76" s="16">
        <v>1</v>
      </c>
      <c r="P76" s="11">
        <f t="shared" si="2"/>
        <v>0</v>
      </c>
      <c r="Q76" s="16"/>
      <c r="R76" s="16">
        <v>1</v>
      </c>
      <c r="S76" s="16"/>
      <c r="T76" s="16"/>
      <c r="U76" s="16"/>
      <c r="V76" s="16"/>
      <c r="W76" s="16"/>
    </row>
    <row r="77" spans="2:23" ht="13.5">
      <c r="B77" s="1" t="s">
        <v>179</v>
      </c>
      <c r="D77" s="16"/>
      <c r="E77" s="16"/>
      <c r="F77" s="16"/>
      <c r="G77" s="16"/>
      <c r="H77" s="16"/>
      <c r="I77" s="16"/>
      <c r="J77" s="16"/>
      <c r="K77" s="16"/>
      <c r="L77" s="16">
        <v>2</v>
      </c>
      <c r="M77" s="12">
        <f>SUM(D77:L77)</f>
        <v>2</v>
      </c>
      <c r="N77" s="16"/>
      <c r="O77" s="16">
        <v>2</v>
      </c>
      <c r="P77" s="11">
        <f t="shared" si="2"/>
        <v>0</v>
      </c>
      <c r="Q77" s="16"/>
      <c r="R77" s="16">
        <v>2</v>
      </c>
      <c r="S77" s="16"/>
      <c r="T77" s="16"/>
      <c r="U77" s="16"/>
      <c r="V77" s="16"/>
      <c r="W77" s="16"/>
    </row>
    <row r="78" spans="2:23" ht="13.5">
      <c r="B78" s="1" t="s">
        <v>180</v>
      </c>
      <c r="D78" s="16"/>
      <c r="E78" s="16"/>
      <c r="F78" s="16"/>
      <c r="G78" s="16"/>
      <c r="H78" s="16"/>
      <c r="I78" s="16"/>
      <c r="J78" s="16"/>
      <c r="K78" s="16"/>
      <c r="L78" s="16">
        <v>5</v>
      </c>
      <c r="M78" s="12">
        <f>SUM(D78:L78)</f>
        <v>5</v>
      </c>
      <c r="N78" s="16"/>
      <c r="O78" s="16">
        <v>5</v>
      </c>
      <c r="P78" s="11">
        <f t="shared" si="2"/>
        <v>0</v>
      </c>
      <c r="Q78" s="16"/>
      <c r="R78" s="16">
        <v>5</v>
      </c>
      <c r="S78" s="16"/>
      <c r="T78" s="16"/>
      <c r="U78" s="16"/>
      <c r="V78" s="16"/>
      <c r="W78" s="16"/>
    </row>
    <row r="79" spans="2:23" ht="13.5">
      <c r="B79" s="1" t="s">
        <v>173</v>
      </c>
      <c r="D79" s="16"/>
      <c r="E79" s="16"/>
      <c r="F79" s="16"/>
      <c r="G79" s="16"/>
      <c r="H79" s="16"/>
      <c r="I79" s="16"/>
      <c r="J79" s="16"/>
      <c r="K79" s="16"/>
      <c r="L79" s="16" t="s">
        <v>181</v>
      </c>
      <c r="M79" s="11" t="s">
        <v>181</v>
      </c>
      <c r="N79" s="16"/>
      <c r="O79" s="16" t="s">
        <v>181</v>
      </c>
      <c r="P79" s="16"/>
      <c r="Q79" s="16"/>
      <c r="R79" s="16" t="s">
        <v>181</v>
      </c>
      <c r="S79" s="16"/>
      <c r="T79" s="16"/>
      <c r="U79" s="16"/>
      <c r="V79" s="16"/>
      <c r="W79" s="16"/>
    </row>
    <row r="80" spans="4:23" ht="13.5"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</row>
    <row r="81" spans="4:23" ht="13.5"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</row>
    <row r="82" spans="4:23" ht="13.5"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s="9" customFormat="1" ht="13.5">
      <c r="A83" s="5"/>
      <c r="B83" s="5"/>
      <c r="C83" s="5"/>
      <c r="D83" s="6"/>
      <c r="E83" s="6"/>
      <c r="F83" s="6"/>
      <c r="G83" s="6"/>
      <c r="H83" s="6"/>
      <c r="I83" s="6"/>
      <c r="J83" s="6"/>
      <c r="K83" s="6"/>
      <c r="L83" s="6"/>
      <c r="M83" s="5"/>
      <c r="N83" s="7"/>
      <c r="O83" s="6"/>
      <c r="P83" s="6"/>
      <c r="Q83" s="7"/>
      <c r="R83" s="7"/>
      <c r="S83" s="7"/>
      <c r="T83" s="7"/>
      <c r="U83" s="7"/>
      <c r="V83" s="6"/>
      <c r="W83" s="5"/>
    </row>
    <row r="84" ht="13.5">
      <c r="A84" s="41" t="s">
        <v>185</v>
      </c>
    </row>
  </sheetData>
  <printOptions/>
  <pageMargins left="0.4" right="0.38" top="0.59" bottom="0.52" header="0.37" footer="0.34"/>
  <pageSetup fitToHeight="6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GridLines="0" workbookViewId="0" topLeftCell="A1">
      <selection activeCell="E6" sqref="E6"/>
    </sheetView>
  </sheetViews>
  <sheetFormatPr defaultColWidth="9.140625" defaultRowHeight="12.75"/>
  <cols>
    <col min="1" max="1" width="3.00390625" style="1" customWidth="1"/>
    <col min="2" max="2" width="17.7109375" style="1" bestFit="1" customWidth="1"/>
    <col min="3" max="3" width="2.00390625" style="1" customWidth="1"/>
    <col min="4" max="4" width="8.421875" style="2" bestFit="1" customWidth="1"/>
    <col min="5" max="5" width="6.57421875" style="2" customWidth="1"/>
    <col min="6" max="6" width="6.421875" style="3" customWidth="1"/>
    <col min="7" max="7" width="2.140625" style="3" customWidth="1"/>
    <col min="8" max="8" width="17.421875" style="3" customWidth="1"/>
    <col min="9" max="9" width="1.7109375" style="9" customWidth="1"/>
    <col min="10" max="10" width="14.57421875" style="1" customWidth="1"/>
    <col min="11" max="11" width="1.7109375" style="9" customWidth="1"/>
    <col min="12" max="12" width="19.57421875" style="9" customWidth="1"/>
    <col min="13" max="13" width="18.140625" style="9" bestFit="1" customWidth="1"/>
    <col min="14" max="14" width="1.8515625" style="9" customWidth="1"/>
    <col min="15" max="20" width="4.140625" style="9" customWidth="1"/>
    <col min="21" max="16384" width="4.140625" style="1" customWidth="1"/>
  </cols>
  <sheetData>
    <row r="1" spans="1:13" ht="13.5">
      <c r="A1" s="31" t="s">
        <v>107</v>
      </c>
      <c r="B1" s="31"/>
      <c r="C1" s="31"/>
      <c r="D1" s="31"/>
      <c r="E1" s="31"/>
      <c r="F1" s="31"/>
      <c r="G1" s="31"/>
      <c r="H1" s="31"/>
      <c r="I1" s="32"/>
      <c r="J1" s="31"/>
      <c r="K1" s="32"/>
      <c r="L1" s="32"/>
      <c r="M1" s="32"/>
    </row>
    <row r="2" spans="1:256" ht="13.5">
      <c r="A2" s="31" t="s">
        <v>108</v>
      </c>
      <c r="B2" s="31"/>
      <c r="C2" s="31"/>
      <c r="D2" s="31"/>
      <c r="E2" s="32"/>
      <c r="F2" s="31"/>
      <c r="G2" s="31"/>
      <c r="H2" s="31"/>
      <c r="I2" s="32"/>
      <c r="J2" s="31"/>
      <c r="K2" s="32"/>
      <c r="L2" s="32"/>
      <c r="M2" s="32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3.5">
      <c r="A3" s="1" t="s">
        <v>109</v>
      </c>
      <c r="B3" s="2"/>
      <c r="C3" s="2"/>
      <c r="D3" s="3">
        <f>+All!D4</f>
        <v>1</v>
      </c>
      <c r="E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5" customFormat="1" ht="13.5">
      <c r="A4" s="36" t="s">
        <v>110</v>
      </c>
      <c r="B4" s="31"/>
      <c r="C4" s="2"/>
      <c r="D4" s="3" t="str">
        <f>+All!D5</f>
        <v>Fox Sq</v>
      </c>
      <c r="E4" s="10"/>
      <c r="F4" s="10"/>
      <c r="G4" s="10"/>
      <c r="H4" s="1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8" s="9" customFormat="1" ht="13.5">
      <c r="A5" s="21" t="s">
        <v>32</v>
      </c>
      <c r="B5" s="35"/>
      <c r="C5" s="2"/>
      <c r="D5" s="34" t="s">
        <v>115</v>
      </c>
      <c r="E5" s="34" t="s">
        <v>116</v>
      </c>
      <c r="F5" s="34" t="s">
        <v>112</v>
      </c>
      <c r="G5" s="10"/>
      <c r="H5" s="34" t="s">
        <v>106</v>
      </c>
    </row>
    <row r="6" spans="1:256" ht="14.25">
      <c r="A6" s="4" t="str">
        <f>All!A6</f>
        <v>Tentage</v>
      </c>
      <c r="D6" s="1"/>
      <c r="E6" s="1"/>
      <c r="F6" s="10"/>
      <c r="G6" s="10"/>
      <c r="H6" s="10"/>
      <c r="J6" s="9" t="str">
        <f>"We, the undersigned members of the "&amp;D4&amp;" patrol:"</f>
        <v>We, the undersigned members of the Fox Sq patrol: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4.25">
      <c r="A7" s="4"/>
      <c r="B7" s="1" t="str">
        <f>All!B7</f>
        <v>Tarp, large</v>
      </c>
      <c r="D7" s="22">
        <f>+All!D7</f>
        <v>1</v>
      </c>
      <c r="E7" s="12">
        <v>1</v>
      </c>
      <c r="F7" s="23">
        <f>+D7-E7</f>
        <v>0</v>
      </c>
      <c r="G7" s="10"/>
      <c r="H7" s="7"/>
      <c r="J7" s="9" t="s">
        <v>50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4.25">
      <c r="A8" s="4"/>
      <c r="B8" s="1" t="str">
        <f>All!B8</f>
        <v>Tarp, medium</v>
      </c>
      <c r="D8" s="22">
        <f>+All!D8</f>
        <v>1</v>
      </c>
      <c r="E8" s="17">
        <v>1</v>
      </c>
      <c r="F8" s="23">
        <f aca="true" t="shared" si="0" ref="F8:F16">+D8-E8</f>
        <v>0</v>
      </c>
      <c r="G8" s="10"/>
      <c r="H8" s="7"/>
      <c r="J8" s="9" t="s">
        <v>51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4.25">
      <c r="A9" s="4"/>
      <c r="B9" s="1" t="str">
        <f>All!B9</f>
        <v>Tarp, backpack</v>
      </c>
      <c r="D9" s="22">
        <f>+All!D9</f>
        <v>1</v>
      </c>
      <c r="E9" s="17">
        <v>1</v>
      </c>
      <c r="F9" s="23">
        <f t="shared" si="0"/>
        <v>0</v>
      </c>
      <c r="G9" s="10"/>
      <c r="H9" s="7"/>
      <c r="J9" s="9" t="s">
        <v>52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4.25">
      <c r="A10" s="4"/>
      <c r="B10" s="1" t="s">
        <v>99</v>
      </c>
      <c r="D10" s="22">
        <f>+All!D10</f>
        <v>0</v>
      </c>
      <c r="E10" s="17">
        <v>0</v>
      </c>
      <c r="F10" s="23">
        <f t="shared" si="0"/>
        <v>0</v>
      </c>
      <c r="G10" s="10"/>
      <c r="H10" s="7"/>
      <c r="J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4.25">
      <c r="A11" s="4"/>
      <c r="B11" s="1" t="str">
        <f>All!B11</f>
        <v>Tents, 4 man</v>
      </c>
      <c r="D11" s="22">
        <f>+All!D11</f>
        <v>2</v>
      </c>
      <c r="E11" s="17">
        <v>2</v>
      </c>
      <c r="F11" s="23">
        <f t="shared" si="0"/>
        <v>0</v>
      </c>
      <c r="G11" s="10"/>
      <c r="H11" s="7"/>
      <c r="J11" s="9" t="s">
        <v>38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4.25">
      <c r="A12" s="4"/>
      <c r="B12" s="1" t="str">
        <f>All!B12</f>
        <v>Tents, 2 man</v>
      </c>
      <c r="D12" s="22">
        <f>+All!D12</f>
        <v>0</v>
      </c>
      <c r="E12" s="17">
        <v>0</v>
      </c>
      <c r="F12" s="23">
        <f t="shared" si="0"/>
        <v>0</v>
      </c>
      <c r="G12" s="10"/>
      <c r="H12" s="7"/>
      <c r="J12" s="9" t="s">
        <v>39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4.25">
      <c r="A13" s="4"/>
      <c r="B13" s="1" t="str">
        <f>All!B13</f>
        <v>Bag of Tarp poles</v>
      </c>
      <c r="D13" s="22">
        <f>+All!D13</f>
        <v>0</v>
      </c>
      <c r="E13" s="17">
        <v>0</v>
      </c>
      <c r="F13" s="23">
        <f t="shared" si="0"/>
        <v>0</v>
      </c>
      <c r="G13" s="10"/>
      <c r="H13" s="7"/>
      <c r="J13" s="9" t="s">
        <v>40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4.25">
      <c r="A14" s="4"/>
      <c r="B14" s="1" t="str">
        <f>All!B14</f>
        <v>Groundsheets</v>
      </c>
      <c r="D14" s="22">
        <f>+All!D14</f>
        <v>0</v>
      </c>
      <c r="E14" s="17">
        <v>0</v>
      </c>
      <c r="F14" s="23">
        <f t="shared" si="0"/>
        <v>0</v>
      </c>
      <c r="G14" s="10"/>
      <c r="H14" s="7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4.25">
      <c r="A15" s="4"/>
      <c r="B15" s="1" t="str">
        <f>All!B15</f>
        <v>Rope</v>
      </c>
      <c r="D15" s="22">
        <f>+All!D15</f>
        <v>0</v>
      </c>
      <c r="E15" s="17">
        <v>1</v>
      </c>
      <c r="F15" s="23">
        <f t="shared" si="0"/>
        <v>-1</v>
      </c>
      <c r="G15" s="10"/>
      <c r="H15" s="7"/>
      <c r="J15" s="1" t="s">
        <v>46</v>
      </c>
      <c r="L15" s="9" t="s">
        <v>44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5" customFormat="1" ht="14.25">
      <c r="A16" s="20"/>
      <c r="B16" s="5" t="str">
        <f>All!B16</f>
        <v>Stakes</v>
      </c>
      <c r="D16" s="22">
        <f>+All!D16</f>
        <v>5</v>
      </c>
      <c r="E16" s="19">
        <v>0</v>
      </c>
      <c r="F16" s="23">
        <f t="shared" si="0"/>
        <v>5</v>
      </c>
      <c r="G16" s="10"/>
      <c r="H16" s="7"/>
      <c r="I16" s="9"/>
      <c r="K16" s="9"/>
      <c r="M16" s="9" t="s">
        <v>41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4.25">
      <c r="A17" s="4" t="str">
        <f>All!A18</f>
        <v>Kitchen</v>
      </c>
      <c r="D17" s="14"/>
      <c r="E17" s="14"/>
      <c r="F17" s="15"/>
      <c r="G17" s="10"/>
      <c r="J17" s="21"/>
      <c r="L17" s="21"/>
      <c r="M17" s="9" t="s">
        <v>42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4.25">
      <c r="A18" s="4"/>
      <c r="B18" s="1" t="str">
        <f>All!B19</f>
        <v>Dutch Oven</v>
      </c>
      <c r="D18" s="22">
        <f>+All!D19</f>
        <v>1</v>
      </c>
      <c r="E18" s="17">
        <v>1</v>
      </c>
      <c r="F18" s="23">
        <f aca="true" t="shared" si="1" ref="F18:F37">+D18-E18</f>
        <v>0</v>
      </c>
      <c r="G18" s="10"/>
      <c r="H18" s="7"/>
      <c r="J18" s="21"/>
      <c r="L18" s="21"/>
      <c r="M18" s="9" t="s">
        <v>43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4.25">
      <c r="A19" s="4"/>
      <c r="B19" s="1" t="str">
        <f>All!B20</f>
        <v>Griddle</v>
      </c>
      <c r="D19" s="22">
        <f>+All!D20</f>
        <v>1</v>
      </c>
      <c r="E19" s="17">
        <v>1</v>
      </c>
      <c r="F19" s="23">
        <f t="shared" si="1"/>
        <v>0</v>
      </c>
      <c r="G19" s="10"/>
      <c r="H19" s="7"/>
      <c r="J19" s="21"/>
      <c r="L19" s="21"/>
      <c r="M19" s="9" t="s">
        <v>45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4.25">
      <c r="A20" s="4"/>
      <c r="B20" s="1" t="str">
        <f>All!B21</f>
        <v>Hot-pot pliers</v>
      </c>
      <c r="D20" s="22">
        <f>+All!D21</f>
        <v>1</v>
      </c>
      <c r="E20" s="17">
        <v>1</v>
      </c>
      <c r="F20" s="23">
        <f t="shared" si="1"/>
        <v>0</v>
      </c>
      <c r="G20" s="10"/>
      <c r="H20" s="7"/>
      <c r="J20" s="21"/>
      <c r="L20" s="21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4.25">
      <c r="A21" s="4"/>
      <c r="B21" s="1" t="str">
        <f>All!B22</f>
        <v>Large frypan</v>
      </c>
      <c r="D21" s="22">
        <f>+All!D22</f>
        <v>0</v>
      </c>
      <c r="E21" s="17">
        <v>0</v>
      </c>
      <c r="F21" s="23">
        <f t="shared" si="1"/>
        <v>0</v>
      </c>
      <c r="G21" s="10"/>
      <c r="H21" s="7"/>
      <c r="J21" s="21"/>
      <c r="L21" s="21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4.25">
      <c r="A22" s="4"/>
      <c r="B22" s="1" t="str">
        <f>All!B23</f>
        <v>Medium frypan</v>
      </c>
      <c r="D22" s="22">
        <f>+All!D23</f>
        <v>0</v>
      </c>
      <c r="E22" s="17">
        <v>0</v>
      </c>
      <c r="F22" s="23">
        <f t="shared" si="1"/>
        <v>0</v>
      </c>
      <c r="G22" s="10"/>
      <c r="H22" s="7"/>
      <c r="J22" s="21"/>
      <c r="L22" s="21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4.25">
      <c r="A23" s="4"/>
      <c r="B23" s="1" t="str">
        <f>All!B24</f>
        <v>Super large pot</v>
      </c>
      <c r="D23" s="22">
        <f>+All!D24</f>
        <v>1</v>
      </c>
      <c r="E23" s="17">
        <v>1</v>
      </c>
      <c r="F23" s="23">
        <f t="shared" si="1"/>
        <v>0</v>
      </c>
      <c r="G23" s="10"/>
      <c r="H23" s="7"/>
      <c r="J23" s="21"/>
      <c r="L23" s="21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4.25">
      <c r="A24" s="4"/>
      <c r="B24" s="1" t="str">
        <f>All!B25</f>
        <v>Large Pot</v>
      </c>
      <c r="D24" s="22">
        <f>+All!D25</f>
        <v>1</v>
      </c>
      <c r="E24" s="17">
        <v>1</v>
      </c>
      <c r="F24" s="23">
        <f t="shared" si="1"/>
        <v>0</v>
      </c>
      <c r="G24" s="10"/>
      <c r="H24" s="7"/>
      <c r="J24" s="21"/>
      <c r="L24" s="21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4.25">
      <c r="A25" s="4"/>
      <c r="B25" s="1" t="str">
        <f>All!B26</f>
        <v>Medium Pot</v>
      </c>
      <c r="D25" s="22">
        <f>+All!D26</f>
        <v>1</v>
      </c>
      <c r="E25" s="17">
        <v>1</v>
      </c>
      <c r="F25" s="23">
        <f t="shared" si="1"/>
        <v>0</v>
      </c>
      <c r="G25" s="10"/>
      <c r="H25" s="7"/>
      <c r="J25" s="21"/>
      <c r="L25" s="21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4.25">
      <c r="A26" s="4"/>
      <c r="B26" s="1" t="str">
        <f>All!B27</f>
        <v>Misc Pots &amp; Utensils</v>
      </c>
      <c r="D26" s="22">
        <f>+All!D27</f>
        <v>1</v>
      </c>
      <c r="E26" s="17">
        <v>0</v>
      </c>
      <c r="F26" s="23"/>
      <c r="G26" s="10"/>
      <c r="H26" s="7"/>
      <c r="J26" s="21"/>
      <c r="L26" s="21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4.25">
      <c r="A27" s="4"/>
      <c r="B27" s="1" t="str">
        <f>All!B28</f>
        <v>Coffee pot</v>
      </c>
      <c r="D27" s="22">
        <f>+All!D28</f>
        <v>0</v>
      </c>
      <c r="E27" s="17">
        <v>0</v>
      </c>
      <c r="F27" s="23">
        <f t="shared" si="1"/>
        <v>0</v>
      </c>
      <c r="G27" s="10"/>
      <c r="H27" s="7"/>
      <c r="J27" s="21"/>
      <c r="L27" s="21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4.25">
      <c r="A28" s="4"/>
      <c r="B28" s="1" t="str">
        <f>All!B29</f>
        <v>Spatula</v>
      </c>
      <c r="D28" s="22">
        <f>+All!D29</f>
        <v>1</v>
      </c>
      <c r="E28" s="17">
        <v>1</v>
      </c>
      <c r="F28" s="23">
        <f t="shared" si="1"/>
        <v>0</v>
      </c>
      <c r="G28" s="10"/>
      <c r="H28" s="7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4.25">
      <c r="A29" s="4"/>
      <c r="B29" s="1" t="str">
        <f>All!B30</f>
        <v>ServingSpoon</v>
      </c>
      <c r="D29" s="22">
        <f>+All!D30</f>
        <v>2</v>
      </c>
      <c r="E29" s="17">
        <v>2</v>
      </c>
      <c r="F29" s="23">
        <f t="shared" si="1"/>
        <v>0</v>
      </c>
      <c r="G29" s="10"/>
      <c r="H29" s="7"/>
      <c r="J29" s="1" t="s">
        <v>47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4.25">
      <c r="A30" s="4"/>
      <c r="B30" s="1" t="str">
        <f>All!B31</f>
        <v>Ladle</v>
      </c>
      <c r="D30" s="22">
        <f>+All!D31</f>
        <v>2</v>
      </c>
      <c r="E30" s="17">
        <v>2</v>
      </c>
      <c r="F30" s="23">
        <f t="shared" si="1"/>
        <v>0</v>
      </c>
      <c r="G30" s="10"/>
      <c r="H30" s="7"/>
      <c r="J30" s="1" t="s">
        <v>48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4.25">
      <c r="A31" s="4"/>
      <c r="B31" s="1" t="str">
        <f>All!B32</f>
        <v>Can Opener</v>
      </c>
      <c r="D31" s="22">
        <f>+All!D32</f>
        <v>1</v>
      </c>
      <c r="E31" s="17">
        <v>1</v>
      </c>
      <c r="F31" s="23">
        <f t="shared" si="1"/>
        <v>0</v>
      </c>
      <c r="G31" s="10"/>
      <c r="H31" s="7"/>
      <c r="J31" s="2" t="s">
        <v>49</v>
      </c>
      <c r="L31" s="5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4.25">
      <c r="A32" s="4"/>
      <c r="B32" s="1" t="str">
        <f>All!B33</f>
        <v>Knife</v>
      </c>
      <c r="D32" s="22">
        <f>+All!D33</f>
        <v>2</v>
      </c>
      <c r="E32" s="17">
        <v>2</v>
      </c>
      <c r="F32" s="23">
        <f t="shared" si="1"/>
        <v>0</v>
      </c>
      <c r="G32" s="10"/>
      <c r="H32" s="7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4.25">
      <c r="A33" s="4"/>
      <c r="B33" s="1" t="str">
        <f>All!B34</f>
        <v>Water container</v>
      </c>
      <c r="D33" s="22">
        <f>+All!D34</f>
        <v>1</v>
      </c>
      <c r="E33" s="17">
        <v>1</v>
      </c>
      <c r="F33" s="23">
        <f t="shared" si="1"/>
        <v>0</v>
      </c>
      <c r="G33" s="10"/>
      <c r="H33" s="7"/>
      <c r="J33" s="1" t="s">
        <v>53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4.25">
      <c r="A34" s="4"/>
      <c r="B34" s="1" t="str">
        <f>All!B35</f>
        <v>Cooler</v>
      </c>
      <c r="D34" s="22">
        <f>+All!D35</f>
        <v>0</v>
      </c>
      <c r="E34" s="17">
        <v>0</v>
      </c>
      <c r="F34" s="23">
        <f t="shared" si="1"/>
        <v>0</v>
      </c>
      <c r="G34" s="10"/>
      <c r="H34" s="7"/>
      <c r="J34" s="1" t="s">
        <v>54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4.25">
      <c r="A35" s="4"/>
      <c r="B35" s="1" t="str">
        <f>All!B36</f>
        <v>Drink cooler</v>
      </c>
      <c r="D35" s="22">
        <f>+All!D36</f>
        <v>0</v>
      </c>
      <c r="E35" s="17">
        <v>0</v>
      </c>
      <c r="F35" s="23">
        <f t="shared" si="1"/>
        <v>0</v>
      </c>
      <c r="G35" s="10"/>
      <c r="H35" s="7"/>
      <c r="J35" s="1" t="s">
        <v>55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4.25">
      <c r="A36" s="4"/>
      <c r="B36" s="1" t="s">
        <v>117</v>
      </c>
      <c r="D36" s="22">
        <f>+All!D37</f>
        <v>1</v>
      </c>
      <c r="E36" s="40">
        <v>0</v>
      </c>
      <c r="F36" s="23">
        <f t="shared" si="1"/>
        <v>1</v>
      </c>
      <c r="G36" s="10"/>
      <c r="H36" s="7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s="5" customFormat="1" ht="14.25">
      <c r="A37" s="20"/>
      <c r="B37" s="5" t="str">
        <f>All!B38</f>
        <v>Wash buckets</v>
      </c>
      <c r="D37" s="22">
        <f>+All!D38</f>
        <v>1</v>
      </c>
      <c r="E37" s="19">
        <v>0</v>
      </c>
      <c r="F37" s="23">
        <f t="shared" si="1"/>
        <v>1</v>
      </c>
      <c r="G37" s="10"/>
      <c r="H37" s="7"/>
      <c r="I37" s="9"/>
      <c r="J37" s="1" t="str">
        <f>J15</f>
        <v>Printed names:</v>
      </c>
      <c r="K37" s="9"/>
      <c r="L37" s="9" t="str">
        <f>L15</f>
        <v>Signatures: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14.25">
      <c r="A38" s="4" t="str">
        <f>All!A40</f>
        <v>Fire</v>
      </c>
      <c r="D38" s="14"/>
      <c r="E38" s="14"/>
      <c r="F38" s="15"/>
      <c r="G38" s="10"/>
      <c r="H38" s="10"/>
      <c r="J38" s="5"/>
      <c r="L38" s="5"/>
      <c r="M38" s="9" t="s">
        <v>56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ht="14.25">
      <c r="A39" s="4"/>
      <c r="B39" s="1" t="str">
        <f>All!B41</f>
        <v>Propane</v>
      </c>
      <c r="D39" s="22">
        <f>+All!D41</f>
        <v>0</v>
      </c>
      <c r="E39" s="17">
        <v>0</v>
      </c>
      <c r="F39" s="23">
        <f aca="true" t="shared" si="2" ref="F39:F47">+D39-E39</f>
        <v>0</v>
      </c>
      <c r="G39" s="10"/>
      <c r="H39" s="7"/>
      <c r="J39" s="21"/>
      <c r="L39" s="21"/>
      <c r="M39" s="9" t="s">
        <v>57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ht="14.25">
      <c r="A40" s="4"/>
      <c r="B40" s="1" t="str">
        <f>All!B42</f>
        <v>Stove, 2 burner</v>
      </c>
      <c r="D40" s="22">
        <f>+All!D42</f>
        <v>1</v>
      </c>
      <c r="E40" s="17">
        <v>1</v>
      </c>
      <c r="F40" s="23">
        <f t="shared" si="2"/>
        <v>0</v>
      </c>
      <c r="G40" s="10"/>
      <c r="H40" s="7"/>
      <c r="J40" s="21"/>
      <c r="L40" s="21"/>
      <c r="M40" s="9" t="s">
        <v>57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ht="14.25">
      <c r="A41" s="4"/>
      <c r="B41" s="1" t="str">
        <f>All!B43</f>
        <v>Stove, backpacker</v>
      </c>
      <c r="D41" s="22">
        <f>+All!D43</f>
        <v>0</v>
      </c>
      <c r="E41" s="17">
        <v>0</v>
      </c>
      <c r="F41" s="23">
        <f t="shared" si="2"/>
        <v>0</v>
      </c>
      <c r="G41" s="10"/>
      <c r="H41" s="7"/>
      <c r="J41" s="21"/>
      <c r="L41" s="21"/>
      <c r="M41" s="9" t="s">
        <v>57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ht="14.25">
      <c r="A42" s="4"/>
      <c r="B42" s="1" t="s">
        <v>100</v>
      </c>
      <c r="D42" s="22">
        <f>+All!D44</f>
        <v>0</v>
      </c>
      <c r="E42" s="17">
        <v>0</v>
      </c>
      <c r="F42" s="23">
        <f t="shared" si="2"/>
        <v>0</v>
      </c>
      <c r="G42" s="10"/>
      <c r="H42" s="7"/>
      <c r="J42" s="21"/>
      <c r="L42" s="21"/>
      <c r="M42" s="9" t="s">
        <v>58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ht="14.25">
      <c r="A43" s="4"/>
      <c r="B43" s="1" t="str">
        <f>All!B45</f>
        <v>Fuel bottle</v>
      </c>
      <c r="D43" s="22">
        <f>+All!D45</f>
        <v>0</v>
      </c>
      <c r="E43" s="17">
        <v>0</v>
      </c>
      <c r="F43" s="23">
        <f t="shared" si="2"/>
        <v>0</v>
      </c>
      <c r="G43" s="10"/>
      <c r="H43" s="7"/>
      <c r="J43" s="21"/>
      <c r="L43" s="21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ht="14.25">
      <c r="A44" s="4"/>
      <c r="B44" s="1" t="str">
        <f>All!B46</f>
        <v>Propane stalk</v>
      </c>
      <c r="D44" s="22">
        <f>+All!D46</f>
        <v>0</v>
      </c>
      <c r="E44" s="17">
        <v>1</v>
      </c>
      <c r="F44" s="23">
        <f t="shared" si="2"/>
        <v>-1</v>
      </c>
      <c r="G44" s="10"/>
      <c r="H44" s="7"/>
      <c r="J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4.25">
      <c r="A45" s="4"/>
      <c r="B45" s="1" t="str">
        <f>All!B47</f>
        <v>Propane hose</v>
      </c>
      <c r="D45" s="22">
        <f>+All!D47</f>
        <v>1</v>
      </c>
      <c r="E45" s="17">
        <v>1</v>
      </c>
      <c r="F45" s="23">
        <f t="shared" si="2"/>
        <v>0</v>
      </c>
      <c r="G45" s="10"/>
      <c r="H45" s="7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4.25">
      <c r="A46" s="4"/>
      <c r="B46" s="1" t="str">
        <f>All!B48</f>
        <v>Lantern</v>
      </c>
      <c r="D46" s="22">
        <f>+All!D48</f>
        <v>0</v>
      </c>
      <c r="E46" s="17">
        <v>0</v>
      </c>
      <c r="F46" s="23">
        <f t="shared" si="2"/>
        <v>0</v>
      </c>
      <c r="G46" s="10"/>
      <c r="H46" s="7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s="5" customFormat="1" ht="14.25">
      <c r="A47" s="20"/>
      <c r="B47" s="5" t="str">
        <f>All!B49</f>
        <v>Grill (grate)</v>
      </c>
      <c r="D47" s="22">
        <f>+All!D49</f>
        <v>1</v>
      </c>
      <c r="E47" s="19">
        <v>1</v>
      </c>
      <c r="F47" s="23">
        <f t="shared" si="2"/>
        <v>0</v>
      </c>
      <c r="G47" s="10"/>
      <c r="H47" s="7"/>
      <c r="I47" s="9"/>
      <c r="J47" s="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4.25">
      <c r="A48" s="4" t="str">
        <f>All!A50</f>
        <v>Other</v>
      </c>
      <c r="D48" s="14"/>
      <c r="E48" s="14"/>
      <c r="F48" s="15"/>
      <c r="G48" s="10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4.25">
      <c r="A49" s="4"/>
      <c r="B49" s="1" t="str">
        <f>All!B51</f>
        <v>Big plastic tub</v>
      </c>
      <c r="D49" s="22">
        <f>+All!D51</f>
        <v>1</v>
      </c>
      <c r="E49" s="17">
        <v>1</v>
      </c>
      <c r="F49" s="23">
        <f>+D49-E49</f>
        <v>0</v>
      </c>
      <c r="G49" s="10"/>
      <c r="H49" s="7"/>
      <c r="J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ht="14.25">
      <c r="A50" s="4"/>
      <c r="B50" s="1" t="s">
        <v>125</v>
      </c>
      <c r="D50" s="22">
        <f>+All!D52</f>
        <v>0</v>
      </c>
      <c r="E50" s="17">
        <v>0</v>
      </c>
      <c r="F50" s="23">
        <f>+D50-E50</f>
        <v>0</v>
      </c>
      <c r="G50" s="10"/>
      <c r="H50" s="7"/>
      <c r="J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ht="14.25">
      <c r="A51" s="4"/>
      <c r="B51" s="1" t="str">
        <f>All!B53</f>
        <v>Shovel</v>
      </c>
      <c r="D51" s="22">
        <f>+All!D53</f>
        <v>0</v>
      </c>
      <c r="E51" s="17">
        <v>0</v>
      </c>
      <c r="F51" s="23">
        <f>+D51-E51</f>
        <v>0</v>
      </c>
      <c r="G51" s="10"/>
      <c r="H51" s="7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s="5" customFormat="1" ht="14.25">
      <c r="A52" s="20"/>
      <c r="B52" s="5" t="str">
        <f>All!B54</f>
        <v>Saw</v>
      </c>
      <c r="D52" s="24">
        <f>+All!D54</f>
        <v>0</v>
      </c>
      <c r="E52" s="19">
        <v>0</v>
      </c>
      <c r="F52" s="23">
        <f>+D52-E52</f>
        <v>0</v>
      </c>
      <c r="G52" s="10"/>
      <c r="H52" s="7"/>
      <c r="I52" s="9"/>
      <c r="J52" s="1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21:256" ht="13.5"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0:256" ht="13.5">
      <c r="J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21:256" ht="13.5"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21:256" ht="13.5"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21:256" ht="13.5"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21:256" ht="13.5"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21:256" ht="13.5"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2:256" ht="13.5">
      <c r="B60" s="1" t="s">
        <v>111</v>
      </c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21:256" ht="13.5"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21:256" ht="13.5"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21:256" ht="13.5"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21:256" ht="13.5"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21:256" ht="13.5"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21:256" ht="13.5"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21:256" ht="13.5"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21:256" ht="13.5"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21:256" ht="13.5"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</row>
    <row r="70" spans="21:256" ht="13.5"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21:256" ht="13.5"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21:256" ht="13.5"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21:256" ht="13.5"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21:256" ht="13.5"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21:256" ht="13.5"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21:256" ht="13.5"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21:256" ht="13.5"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21:256" ht="13.5"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pans="21:256" ht="13.5"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21:256" ht="13.5"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21:256" ht="13.5"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21:256" ht="13.5"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21:256" ht="13.5"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pans="21:256" ht="13.5"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21:256" ht="13.5"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</row>
    <row r="86" spans="21:256" ht="13.5"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21:256" ht="13.5"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21:256" ht="13.5"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21:256" ht="13.5"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21:256" ht="13.5"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21:256" ht="13.5"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21:256" ht="13.5"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21:256" ht="13.5"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21:256" ht="13.5"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21:256" ht="13.5"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</sheetData>
  <printOptions horizontalCentered="1"/>
  <pageMargins left="0.41" right="0.39" top="0.52" bottom="0.5" header="0.32" footer="0.5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GridLines="0" workbookViewId="0" topLeftCell="A1">
      <selection activeCell="F1" sqref="F1:F16384"/>
    </sheetView>
  </sheetViews>
  <sheetFormatPr defaultColWidth="9.140625" defaultRowHeight="12.75"/>
  <cols>
    <col min="1" max="1" width="3.00390625" style="1" customWidth="1"/>
    <col min="2" max="2" width="17.7109375" style="1" bestFit="1" customWidth="1"/>
    <col min="3" max="3" width="2.00390625" style="1" customWidth="1"/>
    <col min="4" max="4" width="8.421875" style="2" bestFit="1" customWidth="1"/>
    <col min="5" max="5" width="6.57421875" style="2" customWidth="1"/>
    <col min="6" max="6" width="6.421875" style="2" customWidth="1"/>
    <col min="7" max="7" width="2.140625" style="3" customWidth="1"/>
    <col min="8" max="8" width="17.421875" style="3" customWidth="1"/>
    <col min="9" max="9" width="1.7109375" style="9" customWidth="1"/>
    <col min="10" max="10" width="14.57421875" style="1" customWidth="1"/>
    <col min="11" max="11" width="1.7109375" style="9" customWidth="1"/>
    <col min="12" max="12" width="19.57421875" style="9" customWidth="1"/>
    <col min="13" max="13" width="18.140625" style="9" bestFit="1" customWidth="1"/>
    <col min="14" max="14" width="1.8515625" style="9" customWidth="1"/>
    <col min="15" max="20" width="4.140625" style="9" customWidth="1"/>
    <col min="21" max="16384" width="4.140625" style="1" customWidth="1"/>
  </cols>
  <sheetData>
    <row r="1" spans="1:13" ht="13.5">
      <c r="A1" s="31" t="s">
        <v>107</v>
      </c>
      <c r="B1" s="31"/>
      <c r="C1" s="31"/>
      <c r="D1" s="31"/>
      <c r="E1" s="31"/>
      <c r="G1" s="31"/>
      <c r="H1" s="31"/>
      <c r="I1" s="32"/>
      <c r="J1" s="31"/>
      <c r="K1" s="32"/>
      <c r="L1" s="32"/>
      <c r="M1" s="32"/>
    </row>
    <row r="2" spans="1:256" ht="13.5">
      <c r="A2" s="31" t="s">
        <v>108</v>
      </c>
      <c r="B2" s="31"/>
      <c r="C2" s="31"/>
      <c r="D2" s="31"/>
      <c r="E2" s="32"/>
      <c r="G2" s="31"/>
      <c r="H2" s="31"/>
      <c r="I2" s="32"/>
      <c r="J2" s="31"/>
      <c r="K2" s="32"/>
      <c r="L2" s="32"/>
      <c r="M2" s="32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3.5">
      <c r="A3" s="1" t="s">
        <v>109</v>
      </c>
      <c r="B3" s="2"/>
      <c r="C3" s="2"/>
      <c r="D3" s="3">
        <f>+All!E4</f>
        <v>2</v>
      </c>
      <c r="E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5" customFormat="1" ht="13.5">
      <c r="A4" s="36" t="s">
        <v>110</v>
      </c>
      <c r="B4" s="31"/>
      <c r="C4" s="2"/>
      <c r="D4" s="3" t="str">
        <f>+All!E5</f>
        <v>Dragons</v>
      </c>
      <c r="E4" s="10"/>
      <c r="F4" s="8"/>
      <c r="G4" s="10"/>
      <c r="H4" s="1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8" s="9" customFormat="1" ht="13.5">
      <c r="A5" s="21" t="s">
        <v>32</v>
      </c>
      <c r="B5" s="35"/>
      <c r="C5" s="2"/>
      <c r="D5" s="34" t="s">
        <v>115</v>
      </c>
      <c r="E5" s="34" t="s">
        <v>116</v>
      </c>
      <c r="F5" s="35" t="s">
        <v>112</v>
      </c>
      <c r="G5" s="10"/>
      <c r="H5" s="34" t="s">
        <v>106</v>
      </c>
    </row>
    <row r="6" spans="1:256" ht="14.25">
      <c r="A6" s="4" t="str">
        <f>All!A6</f>
        <v>Tentage</v>
      </c>
      <c r="D6" s="1"/>
      <c r="E6" s="1"/>
      <c r="F6" s="8"/>
      <c r="G6" s="10"/>
      <c r="H6" s="10"/>
      <c r="J6" s="9" t="str">
        <f>"We, the undersigned members of the "&amp;D4&amp;" patrol:"</f>
        <v>We, the undersigned members of the Dragons patrol: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4.25">
      <c r="A7" s="4"/>
      <c r="B7" s="1" t="str">
        <f>All!B7</f>
        <v>Tarp, large</v>
      </c>
      <c r="D7" s="22">
        <f>+All!E7</f>
        <v>1</v>
      </c>
      <c r="E7" s="12">
        <v>1</v>
      </c>
      <c r="F7" s="50">
        <f>+D7-E7</f>
        <v>0</v>
      </c>
      <c r="G7" s="10"/>
      <c r="H7" s="7"/>
      <c r="J7" s="9" t="s">
        <v>50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4.25">
      <c r="A8" s="4"/>
      <c r="B8" s="1" t="str">
        <f>All!B8</f>
        <v>Tarp, medium</v>
      </c>
      <c r="D8" s="22">
        <f>+All!E8</f>
        <v>1</v>
      </c>
      <c r="E8" s="17">
        <v>1</v>
      </c>
      <c r="F8" s="50">
        <f aca="true" t="shared" si="0" ref="F8:F16">+D8-E8</f>
        <v>0</v>
      </c>
      <c r="G8" s="10"/>
      <c r="H8" s="7"/>
      <c r="J8" s="9" t="s">
        <v>51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4.25">
      <c r="A9" s="4"/>
      <c r="B9" s="1" t="str">
        <f>All!B9</f>
        <v>Tarp, backpack</v>
      </c>
      <c r="D9" s="22">
        <f>+All!E9</f>
        <v>1</v>
      </c>
      <c r="E9" s="17">
        <v>1</v>
      </c>
      <c r="F9" s="50">
        <f t="shared" si="0"/>
        <v>0</v>
      </c>
      <c r="G9" s="10"/>
      <c r="H9" s="7"/>
      <c r="J9" s="9" t="s">
        <v>52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4.25">
      <c r="A10" s="4"/>
      <c r="B10" s="1" t="s">
        <v>99</v>
      </c>
      <c r="D10" s="22">
        <f>+All!E10</f>
        <v>0</v>
      </c>
      <c r="E10" s="17">
        <v>0</v>
      </c>
      <c r="F10" s="50">
        <f t="shared" si="0"/>
        <v>0</v>
      </c>
      <c r="G10" s="10"/>
      <c r="H10" s="7"/>
      <c r="J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4.25">
      <c r="A11" s="4"/>
      <c r="B11" s="1" t="str">
        <f>All!B11</f>
        <v>Tents, 4 man</v>
      </c>
      <c r="D11" s="22">
        <f>+All!E11</f>
        <v>3</v>
      </c>
      <c r="E11" s="17">
        <v>3</v>
      </c>
      <c r="F11" s="50">
        <f t="shared" si="0"/>
        <v>0</v>
      </c>
      <c r="G11" s="10"/>
      <c r="H11" s="7"/>
      <c r="J11" s="9" t="s">
        <v>38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4.25">
      <c r="A12" s="4"/>
      <c r="B12" s="1" t="str">
        <f>All!B12</f>
        <v>Tents, 2 man</v>
      </c>
      <c r="D12" s="22">
        <f>+All!E12</f>
        <v>0</v>
      </c>
      <c r="E12" s="17">
        <v>0</v>
      </c>
      <c r="F12" s="50">
        <f t="shared" si="0"/>
        <v>0</v>
      </c>
      <c r="G12" s="10"/>
      <c r="H12" s="7"/>
      <c r="J12" s="9" t="s">
        <v>39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4.25">
      <c r="A13" s="4"/>
      <c r="B13" s="1" t="str">
        <f>All!B13</f>
        <v>Bag of Tarp poles</v>
      </c>
      <c r="D13" s="22">
        <f>+All!E13</f>
        <v>0</v>
      </c>
      <c r="E13" s="17">
        <v>0</v>
      </c>
      <c r="F13" s="50">
        <f t="shared" si="0"/>
        <v>0</v>
      </c>
      <c r="G13" s="10"/>
      <c r="H13" s="7"/>
      <c r="J13" s="9" t="s">
        <v>40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4.25">
      <c r="A14" s="4"/>
      <c r="B14" s="1" t="str">
        <f>All!B14</f>
        <v>Groundsheets</v>
      </c>
      <c r="D14" s="22">
        <f>+All!E14</f>
        <v>0</v>
      </c>
      <c r="E14" s="17">
        <v>0</v>
      </c>
      <c r="F14" s="50">
        <f t="shared" si="0"/>
        <v>0</v>
      </c>
      <c r="G14" s="10"/>
      <c r="H14" s="7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4.25">
      <c r="A15" s="4"/>
      <c r="B15" s="1" t="str">
        <f>All!B15</f>
        <v>Rope</v>
      </c>
      <c r="D15" s="22">
        <f>+All!E15</f>
        <v>1</v>
      </c>
      <c r="E15" s="17">
        <v>1</v>
      </c>
      <c r="F15" s="50">
        <f t="shared" si="0"/>
        <v>0</v>
      </c>
      <c r="G15" s="10"/>
      <c r="H15" s="7"/>
      <c r="J15" s="1" t="s">
        <v>46</v>
      </c>
      <c r="L15" s="9" t="s">
        <v>44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5" customFormat="1" ht="14.25">
      <c r="A16" s="20"/>
      <c r="B16" s="5" t="str">
        <f>All!B16</f>
        <v>Stakes</v>
      </c>
      <c r="D16" s="22">
        <f>+All!E16</f>
        <v>0</v>
      </c>
      <c r="E16" s="19">
        <v>0</v>
      </c>
      <c r="F16" s="50">
        <f t="shared" si="0"/>
        <v>0</v>
      </c>
      <c r="G16" s="10"/>
      <c r="H16" s="7"/>
      <c r="I16" s="9"/>
      <c r="K16" s="9"/>
      <c r="M16" s="9" t="s">
        <v>41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4.25">
      <c r="A17" s="4" t="str">
        <f>All!A18</f>
        <v>Kitchen</v>
      </c>
      <c r="D17" s="14"/>
      <c r="E17" s="14"/>
      <c r="F17" s="51"/>
      <c r="G17" s="10"/>
      <c r="J17" s="21"/>
      <c r="L17" s="21"/>
      <c r="M17" s="9" t="s">
        <v>42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4.25">
      <c r="A18" s="4"/>
      <c r="B18" s="1" t="str">
        <f>All!B19</f>
        <v>Dutch Oven</v>
      </c>
      <c r="D18" s="22">
        <f>+All!E19</f>
        <v>2</v>
      </c>
      <c r="E18" s="17">
        <v>2</v>
      </c>
      <c r="F18" s="50">
        <f aca="true" t="shared" si="1" ref="F18:F37">+D18-E18</f>
        <v>0</v>
      </c>
      <c r="G18" s="10"/>
      <c r="H18" s="7"/>
      <c r="J18" s="21"/>
      <c r="L18" s="21"/>
      <c r="M18" s="9" t="s">
        <v>43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4.25">
      <c r="A19" s="4"/>
      <c r="B19" s="1" t="str">
        <f>All!B20</f>
        <v>Griddle</v>
      </c>
      <c r="D19" s="22">
        <f>+All!E20</f>
        <v>1</v>
      </c>
      <c r="E19" s="17">
        <v>1</v>
      </c>
      <c r="F19" s="50">
        <f t="shared" si="1"/>
        <v>0</v>
      </c>
      <c r="G19" s="10"/>
      <c r="H19" s="7"/>
      <c r="J19" s="21"/>
      <c r="L19" s="21"/>
      <c r="M19" s="9" t="s">
        <v>45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4.25">
      <c r="A20" s="4"/>
      <c r="B20" s="1" t="str">
        <f>All!B21</f>
        <v>Hot-pot pliers</v>
      </c>
      <c r="D20" s="22">
        <f>+All!E21</f>
        <v>2</v>
      </c>
      <c r="E20" s="17">
        <v>1</v>
      </c>
      <c r="F20" s="50">
        <f t="shared" si="1"/>
        <v>1</v>
      </c>
      <c r="G20" s="10"/>
      <c r="H20" s="7"/>
      <c r="J20" s="21"/>
      <c r="L20" s="21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4.25">
      <c r="A21" s="4"/>
      <c r="B21" s="1" t="str">
        <f>All!B22</f>
        <v>Large frypan</v>
      </c>
      <c r="D21" s="22">
        <f>+All!E22</f>
        <v>0</v>
      </c>
      <c r="E21" s="17">
        <v>0</v>
      </c>
      <c r="F21" s="50">
        <f t="shared" si="1"/>
        <v>0</v>
      </c>
      <c r="G21" s="10"/>
      <c r="H21" s="7"/>
      <c r="J21" s="21"/>
      <c r="L21" s="21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4.25">
      <c r="A22" s="4"/>
      <c r="B22" s="1" t="str">
        <f>All!B23</f>
        <v>Medium frypan</v>
      </c>
      <c r="D22" s="22">
        <f>+All!E23</f>
        <v>1</v>
      </c>
      <c r="E22" s="17">
        <v>1</v>
      </c>
      <c r="F22" s="50">
        <f t="shared" si="1"/>
        <v>0</v>
      </c>
      <c r="G22" s="10"/>
      <c r="H22" s="7"/>
      <c r="J22" s="21"/>
      <c r="L22" s="21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4.25">
      <c r="A23" s="4"/>
      <c r="B23" s="1" t="str">
        <f>All!B24</f>
        <v>Super large pot</v>
      </c>
      <c r="D23" s="22">
        <f>+All!E24</f>
        <v>1</v>
      </c>
      <c r="E23" s="17">
        <v>1</v>
      </c>
      <c r="F23" s="50">
        <f t="shared" si="1"/>
        <v>0</v>
      </c>
      <c r="G23" s="10"/>
      <c r="H23" s="7"/>
      <c r="J23" s="21"/>
      <c r="L23" s="21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4.25">
      <c r="A24" s="4"/>
      <c r="B24" s="1" t="str">
        <f>All!B25</f>
        <v>Large Pot</v>
      </c>
      <c r="D24" s="22">
        <f>+All!E25</f>
        <v>1</v>
      </c>
      <c r="E24" s="17">
        <v>1</v>
      </c>
      <c r="F24" s="50">
        <f t="shared" si="1"/>
        <v>0</v>
      </c>
      <c r="G24" s="10"/>
      <c r="H24" s="7"/>
      <c r="J24" s="21"/>
      <c r="L24" s="21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4.25">
      <c r="A25" s="4"/>
      <c r="B25" s="1" t="str">
        <f>All!B26</f>
        <v>Medium Pot</v>
      </c>
      <c r="D25" s="22">
        <f>+All!E26</f>
        <v>1</v>
      </c>
      <c r="E25" s="17">
        <v>1</v>
      </c>
      <c r="F25" s="50">
        <f t="shared" si="1"/>
        <v>0</v>
      </c>
      <c r="G25" s="10"/>
      <c r="H25" s="7"/>
      <c r="J25" s="21"/>
      <c r="L25" s="21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4.25">
      <c r="A26" s="4"/>
      <c r="B26" s="1" t="str">
        <f>All!B27</f>
        <v>Misc Pots &amp; Utensils</v>
      </c>
      <c r="D26" s="22">
        <f>+All!E27</f>
        <v>2</v>
      </c>
      <c r="E26" s="17">
        <v>1</v>
      </c>
      <c r="F26" s="50"/>
      <c r="G26" s="10"/>
      <c r="H26" s="7"/>
      <c r="J26" s="21"/>
      <c r="L26" s="21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4.25">
      <c r="A27" s="4"/>
      <c r="B27" s="1" t="str">
        <f>All!B28</f>
        <v>Coffee pot</v>
      </c>
      <c r="D27" s="22">
        <f>+All!E28</f>
        <v>0</v>
      </c>
      <c r="E27" s="17">
        <v>0</v>
      </c>
      <c r="F27" s="50">
        <f t="shared" si="1"/>
        <v>0</v>
      </c>
      <c r="G27" s="10"/>
      <c r="H27" s="7"/>
      <c r="J27" s="21"/>
      <c r="L27" s="21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4.25">
      <c r="A28" s="4"/>
      <c r="B28" s="1" t="str">
        <f>All!B29</f>
        <v>Spatula</v>
      </c>
      <c r="D28" s="22">
        <f>+All!E29</f>
        <v>1</v>
      </c>
      <c r="E28" s="17">
        <v>1</v>
      </c>
      <c r="F28" s="50">
        <f t="shared" si="1"/>
        <v>0</v>
      </c>
      <c r="G28" s="10"/>
      <c r="H28" s="7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4.25">
      <c r="A29" s="4"/>
      <c r="B29" s="1" t="str">
        <f>All!B30</f>
        <v>ServingSpoon</v>
      </c>
      <c r="D29" s="22">
        <f>+All!E30</f>
        <v>2</v>
      </c>
      <c r="E29" s="17">
        <v>0</v>
      </c>
      <c r="F29" s="50">
        <f t="shared" si="1"/>
        <v>2</v>
      </c>
      <c r="G29" s="10"/>
      <c r="H29" s="7"/>
      <c r="J29" s="1" t="s">
        <v>47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4.25">
      <c r="A30" s="4"/>
      <c r="B30" s="1" t="str">
        <f>All!B31</f>
        <v>Ladle</v>
      </c>
      <c r="D30" s="22">
        <f>+All!E31</f>
        <v>1</v>
      </c>
      <c r="E30" s="17">
        <v>1</v>
      </c>
      <c r="F30" s="50">
        <f t="shared" si="1"/>
        <v>0</v>
      </c>
      <c r="G30" s="10"/>
      <c r="H30" s="7"/>
      <c r="J30" s="1" t="s">
        <v>48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4.25">
      <c r="A31" s="4"/>
      <c r="B31" s="1" t="str">
        <f>All!B32</f>
        <v>Can Opener</v>
      </c>
      <c r="D31" s="22">
        <f>+All!E32</f>
        <v>2</v>
      </c>
      <c r="E31" s="17">
        <v>1</v>
      </c>
      <c r="F31" s="50">
        <f t="shared" si="1"/>
        <v>1</v>
      </c>
      <c r="G31" s="10"/>
      <c r="H31" s="7"/>
      <c r="J31" s="2" t="s">
        <v>49</v>
      </c>
      <c r="L31" s="5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4.25">
      <c r="A32" s="4"/>
      <c r="B32" s="1" t="str">
        <f>All!B33</f>
        <v>Knife</v>
      </c>
      <c r="D32" s="22">
        <f>+All!E33</f>
        <v>2</v>
      </c>
      <c r="E32" s="17">
        <v>2</v>
      </c>
      <c r="F32" s="50">
        <f t="shared" si="1"/>
        <v>0</v>
      </c>
      <c r="G32" s="10"/>
      <c r="H32" s="7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4.25">
      <c r="A33" s="4"/>
      <c r="B33" s="1" t="str">
        <f>All!B34</f>
        <v>Water container</v>
      </c>
      <c r="D33" s="22">
        <f>+All!E34</f>
        <v>2</v>
      </c>
      <c r="E33" s="17">
        <v>2</v>
      </c>
      <c r="F33" s="50">
        <f t="shared" si="1"/>
        <v>0</v>
      </c>
      <c r="G33" s="10"/>
      <c r="H33" s="7"/>
      <c r="J33" s="1" t="s">
        <v>53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4.25">
      <c r="A34" s="4"/>
      <c r="B34" s="1" t="str">
        <f>All!B35</f>
        <v>Cooler</v>
      </c>
      <c r="D34" s="22">
        <f>+All!E35</f>
        <v>0</v>
      </c>
      <c r="E34" s="17">
        <v>0</v>
      </c>
      <c r="F34" s="50">
        <f t="shared" si="1"/>
        <v>0</v>
      </c>
      <c r="G34" s="10"/>
      <c r="H34" s="7"/>
      <c r="J34" s="1" t="s">
        <v>54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4.25">
      <c r="A35" s="4"/>
      <c r="B35" s="1" t="str">
        <f>All!B36</f>
        <v>Drink cooler</v>
      </c>
      <c r="D35" s="22">
        <f>+All!E36</f>
        <v>0</v>
      </c>
      <c r="E35" s="17">
        <v>0</v>
      </c>
      <c r="F35" s="50">
        <f t="shared" si="1"/>
        <v>0</v>
      </c>
      <c r="G35" s="10"/>
      <c r="H35" s="7"/>
      <c r="J35" s="1" t="s">
        <v>55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4.25">
      <c r="A36" s="4"/>
      <c r="B36" s="1" t="s">
        <v>117</v>
      </c>
      <c r="D36" s="22">
        <f>+All!E37</f>
        <v>1</v>
      </c>
      <c r="E36" s="40">
        <v>1</v>
      </c>
      <c r="F36" s="50">
        <f t="shared" si="1"/>
        <v>0</v>
      </c>
      <c r="G36" s="10"/>
      <c r="H36" s="7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s="5" customFormat="1" ht="14.25">
      <c r="A37" s="20"/>
      <c r="B37" s="5" t="str">
        <f>All!B38</f>
        <v>Wash buckets</v>
      </c>
      <c r="D37" s="22">
        <f>+All!E38</f>
        <v>2</v>
      </c>
      <c r="E37" s="19">
        <v>2</v>
      </c>
      <c r="F37" s="50">
        <f t="shared" si="1"/>
        <v>0</v>
      </c>
      <c r="G37" s="10"/>
      <c r="H37" s="7"/>
      <c r="I37" s="9"/>
      <c r="J37" s="1" t="str">
        <f>J15</f>
        <v>Printed names:</v>
      </c>
      <c r="K37" s="9"/>
      <c r="L37" s="9" t="str">
        <f>L15</f>
        <v>Signatures: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14.25">
      <c r="A38" s="4" t="str">
        <f>All!A40</f>
        <v>Fire</v>
      </c>
      <c r="D38" s="14"/>
      <c r="E38" s="14"/>
      <c r="F38" s="51"/>
      <c r="G38" s="10"/>
      <c r="H38" s="10"/>
      <c r="J38" s="5"/>
      <c r="L38" s="5"/>
      <c r="M38" s="9" t="s">
        <v>56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ht="14.25">
      <c r="A39" s="4"/>
      <c r="B39" s="1" t="str">
        <f>All!B41</f>
        <v>Propane</v>
      </c>
      <c r="D39" s="22">
        <f>+All!E41</f>
        <v>0</v>
      </c>
      <c r="E39" s="17">
        <v>0</v>
      </c>
      <c r="F39" s="50">
        <f aca="true" t="shared" si="2" ref="F39:F47">+D39-E39</f>
        <v>0</v>
      </c>
      <c r="G39" s="10"/>
      <c r="H39" s="7"/>
      <c r="J39" s="21"/>
      <c r="L39" s="21"/>
      <c r="M39" s="9" t="s">
        <v>57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ht="14.25">
      <c r="A40" s="4"/>
      <c r="B40" s="1" t="str">
        <f>All!B42</f>
        <v>Stove, 2 burner</v>
      </c>
      <c r="D40" s="22">
        <f>+All!E42</f>
        <v>1</v>
      </c>
      <c r="E40" s="17">
        <v>1</v>
      </c>
      <c r="F40" s="50">
        <f t="shared" si="2"/>
        <v>0</v>
      </c>
      <c r="G40" s="10"/>
      <c r="H40" s="7"/>
      <c r="J40" s="21"/>
      <c r="L40" s="21"/>
      <c r="M40" s="9" t="s">
        <v>57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ht="14.25">
      <c r="A41" s="4"/>
      <c r="B41" s="1" t="str">
        <f>All!B43</f>
        <v>Stove, backpacker</v>
      </c>
      <c r="D41" s="22">
        <f>+All!E43</f>
        <v>0</v>
      </c>
      <c r="E41" s="17">
        <v>0</v>
      </c>
      <c r="F41" s="50">
        <f t="shared" si="2"/>
        <v>0</v>
      </c>
      <c r="G41" s="10"/>
      <c r="H41" s="7"/>
      <c r="J41" s="21"/>
      <c r="L41" s="21"/>
      <c r="M41" s="9" t="s">
        <v>57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ht="14.25">
      <c r="A42" s="4"/>
      <c r="B42" s="1" t="s">
        <v>100</v>
      </c>
      <c r="D42" s="22">
        <f>+All!E44</f>
        <v>1</v>
      </c>
      <c r="E42" s="17">
        <v>1</v>
      </c>
      <c r="F42" s="50">
        <f t="shared" si="2"/>
        <v>0</v>
      </c>
      <c r="G42" s="10"/>
      <c r="H42" s="7"/>
      <c r="J42" s="21"/>
      <c r="L42" s="21"/>
      <c r="M42" s="9" t="s">
        <v>58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ht="14.25">
      <c r="A43" s="4"/>
      <c r="B43" s="1" t="str">
        <f>All!B45</f>
        <v>Fuel bottle</v>
      </c>
      <c r="D43" s="22">
        <f>+All!E45</f>
        <v>0</v>
      </c>
      <c r="E43" s="17">
        <v>0</v>
      </c>
      <c r="F43" s="50">
        <f t="shared" si="2"/>
        <v>0</v>
      </c>
      <c r="G43" s="10"/>
      <c r="H43" s="7"/>
      <c r="J43" s="21"/>
      <c r="L43" s="21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ht="14.25">
      <c r="A44" s="4"/>
      <c r="B44" s="1" t="str">
        <f>All!B46</f>
        <v>Propane stalk</v>
      </c>
      <c r="D44" s="22">
        <f>+All!E46</f>
        <v>1</v>
      </c>
      <c r="E44" s="17">
        <v>1</v>
      </c>
      <c r="F44" s="50">
        <f t="shared" si="2"/>
        <v>0</v>
      </c>
      <c r="G44" s="10"/>
      <c r="H44" s="7"/>
      <c r="J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4.25">
      <c r="A45" s="4"/>
      <c r="B45" s="1" t="str">
        <f>All!B47</f>
        <v>Propane hose</v>
      </c>
      <c r="D45" s="22">
        <f>+All!E47</f>
        <v>0</v>
      </c>
      <c r="E45" s="17">
        <v>0</v>
      </c>
      <c r="F45" s="50">
        <f t="shared" si="2"/>
        <v>0</v>
      </c>
      <c r="G45" s="10"/>
      <c r="H45" s="7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4.25">
      <c r="A46" s="4"/>
      <c r="B46" s="1" t="str">
        <f>All!B48</f>
        <v>Lantern</v>
      </c>
      <c r="D46" s="22">
        <f>+All!E48</f>
        <v>1</v>
      </c>
      <c r="E46" s="17">
        <v>1</v>
      </c>
      <c r="F46" s="50">
        <f t="shared" si="2"/>
        <v>0</v>
      </c>
      <c r="G46" s="10"/>
      <c r="H46" s="7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s="5" customFormat="1" ht="14.25">
      <c r="A47" s="20"/>
      <c r="B47" s="5" t="str">
        <f>All!B49</f>
        <v>Grill (grate)</v>
      </c>
      <c r="D47" s="22">
        <f>+All!E49</f>
        <v>1</v>
      </c>
      <c r="E47" s="19">
        <v>1</v>
      </c>
      <c r="F47" s="50">
        <f t="shared" si="2"/>
        <v>0</v>
      </c>
      <c r="G47" s="10"/>
      <c r="H47" s="7"/>
      <c r="I47" s="9"/>
      <c r="J47" s="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4.25">
      <c r="A48" s="4" t="str">
        <f>All!A50</f>
        <v>Other</v>
      </c>
      <c r="D48" s="14"/>
      <c r="E48" s="14"/>
      <c r="F48" s="51"/>
      <c r="G48" s="10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4.25">
      <c r="A49" s="4"/>
      <c r="B49" s="1" t="str">
        <f>All!B51</f>
        <v>Big plastic tub</v>
      </c>
      <c r="D49" s="22">
        <f>+All!E51</f>
        <v>1</v>
      </c>
      <c r="E49" s="17">
        <v>1</v>
      </c>
      <c r="F49" s="50">
        <f>+D49-E49</f>
        <v>0</v>
      </c>
      <c r="G49" s="10"/>
      <c r="H49" s="7"/>
      <c r="J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ht="14.25">
      <c r="A50" s="4"/>
      <c r="B50" s="1" t="s">
        <v>125</v>
      </c>
      <c r="D50" s="22">
        <f>+All!E52</f>
        <v>0</v>
      </c>
      <c r="E50" s="17">
        <v>0</v>
      </c>
      <c r="F50" s="50">
        <f>+D50-E50</f>
        <v>0</v>
      </c>
      <c r="G50" s="10"/>
      <c r="H50" s="7"/>
      <c r="J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ht="14.25">
      <c r="A51" s="4"/>
      <c r="B51" s="1" t="str">
        <f>All!B53</f>
        <v>Shovel</v>
      </c>
      <c r="D51" s="22">
        <f>+All!E53</f>
        <v>1</v>
      </c>
      <c r="E51" s="17">
        <v>1</v>
      </c>
      <c r="F51" s="50">
        <f>+D51-E51</f>
        <v>0</v>
      </c>
      <c r="G51" s="10"/>
      <c r="H51" s="7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s="5" customFormat="1" ht="14.25">
      <c r="A52" s="20"/>
      <c r="B52" s="5" t="str">
        <f>All!B54</f>
        <v>Saw</v>
      </c>
      <c r="D52" s="24">
        <f>+All!E54</f>
        <v>1</v>
      </c>
      <c r="E52" s="19">
        <v>1</v>
      </c>
      <c r="F52" s="50">
        <f>+D52-E52</f>
        <v>0</v>
      </c>
      <c r="G52" s="10"/>
      <c r="H52" s="7"/>
      <c r="I52" s="9"/>
      <c r="J52" s="1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21:256" ht="13.5"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0:256" ht="13.5">
      <c r="J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21:256" ht="13.5"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21:256" ht="13.5"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21:256" ht="13.5"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21:256" ht="13.5"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21:256" ht="13.5"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2:256" ht="13.5">
      <c r="B60" s="1" t="s">
        <v>111</v>
      </c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21:256" ht="13.5"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21:256" ht="13.5"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21:256" ht="13.5"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21:256" ht="13.5"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21:256" ht="13.5"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21:256" ht="13.5"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21:256" ht="13.5"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21:256" ht="13.5"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21:256" ht="13.5"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</row>
    <row r="70" spans="21:256" ht="13.5"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21:256" ht="13.5"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21:256" ht="13.5"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21:256" ht="13.5"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21:256" ht="13.5"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21:256" ht="13.5"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21:256" ht="13.5"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21:256" ht="13.5"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21:256" ht="13.5"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pans="21:256" ht="13.5"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21:256" ht="13.5"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21:256" ht="13.5"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21:256" ht="13.5"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21:256" ht="13.5"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pans="21:256" ht="13.5"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21:256" ht="13.5"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</row>
    <row r="86" spans="21:256" ht="13.5"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21:256" ht="13.5"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21:256" ht="13.5"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21:256" ht="13.5"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21:256" ht="13.5"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21:256" ht="13.5"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21:256" ht="13.5"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21:256" ht="13.5"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21:256" ht="13.5"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21:256" ht="13.5"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</sheetData>
  <printOptions horizontalCentered="1"/>
  <pageMargins left="0.5" right="0.5" top="0.65" bottom="0.68" header="0.5" footer="0.5"/>
  <pageSetup fitToHeight="1" fitToWidth="1"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3.00390625" style="1" customWidth="1"/>
    <col min="2" max="2" width="17.7109375" style="1" bestFit="1" customWidth="1"/>
    <col min="3" max="3" width="2.00390625" style="1" customWidth="1"/>
    <col min="4" max="4" width="8.421875" style="2" bestFit="1" customWidth="1"/>
    <col min="5" max="5" width="6.57421875" style="2" customWidth="1"/>
    <col min="6" max="6" width="6.421875" style="2" customWidth="1"/>
    <col min="7" max="7" width="2.140625" style="3" customWidth="1"/>
    <col min="8" max="8" width="17.421875" style="3" customWidth="1"/>
    <col min="9" max="9" width="1.7109375" style="9" customWidth="1"/>
    <col min="10" max="10" width="14.57421875" style="1" customWidth="1"/>
    <col min="11" max="11" width="1.7109375" style="9" customWidth="1"/>
    <col min="12" max="12" width="19.57421875" style="9" customWidth="1"/>
    <col min="13" max="13" width="18.140625" style="9" bestFit="1" customWidth="1"/>
    <col min="14" max="14" width="1.8515625" style="9" customWidth="1"/>
    <col min="15" max="20" width="4.140625" style="9" customWidth="1"/>
    <col min="21" max="16384" width="4.140625" style="1" customWidth="1"/>
  </cols>
  <sheetData>
    <row r="1" spans="1:13" ht="13.5">
      <c r="A1" s="31" t="s">
        <v>107</v>
      </c>
      <c r="B1" s="31"/>
      <c r="C1" s="31"/>
      <c r="D1" s="31"/>
      <c r="E1" s="31"/>
      <c r="G1" s="31"/>
      <c r="H1" s="31"/>
      <c r="I1" s="32"/>
      <c r="J1" s="31"/>
      <c r="K1" s="32"/>
      <c r="L1" s="32"/>
      <c r="M1" s="32"/>
    </row>
    <row r="2" spans="1:256" ht="13.5">
      <c r="A2" s="31" t="s">
        <v>108</v>
      </c>
      <c r="B2" s="31"/>
      <c r="C2" s="31"/>
      <c r="D2" s="31"/>
      <c r="E2" s="32"/>
      <c r="G2" s="31"/>
      <c r="H2" s="31"/>
      <c r="I2" s="32"/>
      <c r="J2" s="31"/>
      <c r="K2" s="32"/>
      <c r="L2" s="32"/>
      <c r="M2" s="32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3.5">
      <c r="A3" s="1" t="s">
        <v>109</v>
      </c>
      <c r="B3" s="2"/>
      <c r="C3" s="2"/>
      <c r="D3" s="3">
        <f>+All!F4</f>
        <v>3</v>
      </c>
      <c r="E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5" customFormat="1" ht="13.5">
      <c r="A4" s="36" t="s">
        <v>110</v>
      </c>
      <c r="B4" s="31"/>
      <c r="C4" s="2"/>
      <c r="D4" s="3" t="str">
        <f>+All!F5</f>
        <v>Scorpio</v>
      </c>
      <c r="E4" s="10"/>
      <c r="F4" s="8"/>
      <c r="G4" s="10"/>
      <c r="H4" s="1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8" s="9" customFormat="1" ht="13.5">
      <c r="A5" s="21" t="s">
        <v>32</v>
      </c>
      <c r="B5" s="35"/>
      <c r="C5" s="2"/>
      <c r="D5" s="34" t="s">
        <v>115</v>
      </c>
      <c r="E5" s="34" t="s">
        <v>116</v>
      </c>
      <c r="F5" s="35" t="s">
        <v>112</v>
      </c>
      <c r="G5" s="10"/>
      <c r="H5" s="34" t="s">
        <v>106</v>
      </c>
    </row>
    <row r="6" spans="1:256" ht="14.25">
      <c r="A6" s="4" t="str">
        <f>All!A6</f>
        <v>Tentage</v>
      </c>
      <c r="D6" s="1"/>
      <c r="E6" s="1"/>
      <c r="F6" s="8"/>
      <c r="G6" s="10"/>
      <c r="H6" s="10"/>
      <c r="J6" s="9" t="str">
        <f>"We, the undersigned members of the "&amp;D4&amp;" patrol:"</f>
        <v>We, the undersigned members of the Scorpio patrol: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4.25">
      <c r="A7" s="4"/>
      <c r="B7" s="1" t="str">
        <f>All!B7</f>
        <v>Tarp, large</v>
      </c>
      <c r="D7" s="22">
        <f>+All!F7</f>
        <v>0</v>
      </c>
      <c r="E7" s="12">
        <v>0</v>
      </c>
      <c r="F7" s="50">
        <f>+D7-E7</f>
        <v>0</v>
      </c>
      <c r="G7" s="10"/>
      <c r="H7" s="7"/>
      <c r="J7" s="9" t="s">
        <v>50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4.25">
      <c r="A8" s="4"/>
      <c r="B8" s="1" t="str">
        <f>All!B8</f>
        <v>Tarp, medium</v>
      </c>
      <c r="D8" s="22">
        <f>+All!F8</f>
        <v>0</v>
      </c>
      <c r="E8" s="17">
        <v>0</v>
      </c>
      <c r="F8" s="50">
        <f aca="true" t="shared" si="0" ref="F8:F16">+D8-E8</f>
        <v>0</v>
      </c>
      <c r="G8" s="10"/>
      <c r="H8" s="7"/>
      <c r="J8" s="9" t="s">
        <v>51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4.25">
      <c r="A9" s="4"/>
      <c r="B9" s="1" t="str">
        <f>All!B9</f>
        <v>Tarp, backpack</v>
      </c>
      <c r="D9" s="22">
        <f>+All!F9</f>
        <v>1</v>
      </c>
      <c r="E9" s="17">
        <v>1</v>
      </c>
      <c r="F9" s="50">
        <f t="shared" si="0"/>
        <v>0</v>
      </c>
      <c r="G9" s="10"/>
      <c r="H9" s="7"/>
      <c r="J9" s="9" t="s">
        <v>52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4.25">
      <c r="A10" s="4"/>
      <c r="B10" s="1" t="s">
        <v>99</v>
      </c>
      <c r="D10" s="22">
        <f>+All!F10</f>
        <v>0</v>
      </c>
      <c r="E10" s="17">
        <v>0</v>
      </c>
      <c r="F10" s="50">
        <f t="shared" si="0"/>
        <v>0</v>
      </c>
      <c r="G10" s="10"/>
      <c r="H10" s="7"/>
      <c r="J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4.25">
      <c r="A11" s="4"/>
      <c r="B11" s="1" t="str">
        <f>All!B11</f>
        <v>Tents, 4 man</v>
      </c>
      <c r="D11" s="22">
        <f>+All!F11</f>
        <v>4</v>
      </c>
      <c r="E11" s="17">
        <v>4</v>
      </c>
      <c r="F11" s="50">
        <f t="shared" si="0"/>
        <v>0</v>
      </c>
      <c r="G11" s="10"/>
      <c r="H11" s="7"/>
      <c r="J11" s="9" t="s">
        <v>38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4.25">
      <c r="A12" s="4"/>
      <c r="B12" s="1" t="str">
        <f>All!B12</f>
        <v>Tents, 2 man</v>
      </c>
      <c r="D12" s="22">
        <f>+All!F12</f>
        <v>0</v>
      </c>
      <c r="E12" s="17">
        <v>0</v>
      </c>
      <c r="F12" s="50">
        <f t="shared" si="0"/>
        <v>0</v>
      </c>
      <c r="G12" s="10"/>
      <c r="H12" s="7"/>
      <c r="J12" s="9" t="s">
        <v>39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4.25">
      <c r="A13" s="4"/>
      <c r="B13" s="1" t="str">
        <f>All!B13</f>
        <v>Bag of Tarp poles</v>
      </c>
      <c r="D13" s="22">
        <f>+All!F13</f>
        <v>0</v>
      </c>
      <c r="E13" s="17">
        <v>0</v>
      </c>
      <c r="F13" s="50">
        <f t="shared" si="0"/>
        <v>0</v>
      </c>
      <c r="G13" s="10"/>
      <c r="H13" s="7"/>
      <c r="J13" s="9" t="s">
        <v>40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4.25">
      <c r="A14" s="4"/>
      <c r="B14" s="1" t="str">
        <f>All!B14</f>
        <v>Groundsheets</v>
      </c>
      <c r="D14" s="22">
        <f>+All!F14</f>
        <v>0</v>
      </c>
      <c r="E14" s="17">
        <v>0</v>
      </c>
      <c r="F14" s="50">
        <f t="shared" si="0"/>
        <v>0</v>
      </c>
      <c r="G14" s="10"/>
      <c r="H14" s="7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4.25">
      <c r="A15" s="4"/>
      <c r="B15" s="1" t="str">
        <f>All!B15</f>
        <v>Rope</v>
      </c>
      <c r="D15" s="22">
        <f>+All!F15</f>
        <v>1</v>
      </c>
      <c r="E15" s="17">
        <v>1</v>
      </c>
      <c r="F15" s="50">
        <f t="shared" si="0"/>
        <v>0</v>
      </c>
      <c r="G15" s="10"/>
      <c r="H15" s="7"/>
      <c r="J15" s="1" t="s">
        <v>46</v>
      </c>
      <c r="L15" s="9" t="s">
        <v>44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5" customFormat="1" ht="14.25">
      <c r="A16" s="20"/>
      <c r="B16" s="5" t="str">
        <f>All!B16</f>
        <v>Stakes</v>
      </c>
      <c r="D16" s="22">
        <f>+All!F16</f>
        <v>0</v>
      </c>
      <c r="E16" s="19">
        <v>0</v>
      </c>
      <c r="F16" s="50">
        <f t="shared" si="0"/>
        <v>0</v>
      </c>
      <c r="G16" s="10"/>
      <c r="H16" s="7"/>
      <c r="I16" s="9"/>
      <c r="K16" s="9"/>
      <c r="M16" s="9" t="s">
        <v>41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4.25">
      <c r="A17" s="4" t="str">
        <f>All!A18</f>
        <v>Kitchen</v>
      </c>
      <c r="D17" s="14"/>
      <c r="E17" s="14"/>
      <c r="F17" s="51"/>
      <c r="G17" s="10"/>
      <c r="J17" s="21"/>
      <c r="L17" s="21"/>
      <c r="M17" s="9" t="s">
        <v>42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4.25">
      <c r="A18" s="4"/>
      <c r="B18" s="1" t="str">
        <f>All!B19</f>
        <v>Dutch Oven</v>
      </c>
      <c r="D18" s="22">
        <f>+All!F19</f>
        <v>2</v>
      </c>
      <c r="E18" s="17">
        <v>2</v>
      </c>
      <c r="F18" s="50">
        <f aca="true" t="shared" si="1" ref="F18:F37">+D18-E18</f>
        <v>0</v>
      </c>
      <c r="G18" s="10"/>
      <c r="H18" s="7"/>
      <c r="J18" s="21"/>
      <c r="L18" s="21"/>
      <c r="M18" s="9" t="s">
        <v>43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4.25">
      <c r="A19" s="4"/>
      <c r="B19" s="1" t="str">
        <f>All!B20</f>
        <v>Griddle</v>
      </c>
      <c r="D19" s="22">
        <f>+All!F20</f>
        <v>1</v>
      </c>
      <c r="E19" s="17">
        <v>1</v>
      </c>
      <c r="F19" s="50">
        <f t="shared" si="1"/>
        <v>0</v>
      </c>
      <c r="G19" s="10"/>
      <c r="H19" s="7"/>
      <c r="J19" s="21"/>
      <c r="L19" s="21"/>
      <c r="M19" s="9" t="s">
        <v>45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4.25">
      <c r="A20" s="4"/>
      <c r="B20" s="1" t="str">
        <f>All!B21</f>
        <v>Hot-pot pliers</v>
      </c>
      <c r="D20" s="22">
        <f>+All!F21</f>
        <v>1</v>
      </c>
      <c r="E20" s="17">
        <v>0</v>
      </c>
      <c r="F20" s="50">
        <f t="shared" si="1"/>
        <v>1</v>
      </c>
      <c r="G20" s="10"/>
      <c r="H20" s="7"/>
      <c r="J20" s="21"/>
      <c r="L20" s="21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4.25">
      <c r="A21" s="4"/>
      <c r="B21" s="1" t="str">
        <f>All!B22</f>
        <v>Large frypan</v>
      </c>
      <c r="D21" s="22">
        <f>+All!F22</f>
        <v>0</v>
      </c>
      <c r="E21" s="17">
        <v>0</v>
      </c>
      <c r="F21" s="50">
        <f t="shared" si="1"/>
        <v>0</v>
      </c>
      <c r="G21" s="10"/>
      <c r="H21" s="7"/>
      <c r="J21" s="21"/>
      <c r="L21" s="21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4.25">
      <c r="A22" s="4"/>
      <c r="B22" s="1" t="str">
        <f>All!B23</f>
        <v>Medium frypan</v>
      </c>
      <c r="D22" s="22">
        <f>+All!F23</f>
        <v>1</v>
      </c>
      <c r="E22" s="17">
        <v>1</v>
      </c>
      <c r="F22" s="50">
        <f t="shared" si="1"/>
        <v>0</v>
      </c>
      <c r="G22" s="10"/>
      <c r="H22" s="7"/>
      <c r="J22" s="21"/>
      <c r="L22" s="21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4.25">
      <c r="A23" s="4"/>
      <c r="B23" s="1" t="str">
        <f>All!B24</f>
        <v>Super large pot</v>
      </c>
      <c r="D23" s="22">
        <f>+All!F24</f>
        <v>1</v>
      </c>
      <c r="E23" s="17">
        <v>1</v>
      </c>
      <c r="F23" s="50">
        <f t="shared" si="1"/>
        <v>0</v>
      </c>
      <c r="G23" s="10"/>
      <c r="H23" s="7"/>
      <c r="J23" s="21"/>
      <c r="L23" s="21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4.25">
      <c r="A24" s="4"/>
      <c r="B24" s="1" t="str">
        <f>All!B25</f>
        <v>Large Pot</v>
      </c>
      <c r="D24" s="22">
        <f>+All!F25</f>
        <v>1</v>
      </c>
      <c r="E24" s="17">
        <v>1</v>
      </c>
      <c r="F24" s="50">
        <f t="shared" si="1"/>
        <v>0</v>
      </c>
      <c r="G24" s="10"/>
      <c r="H24" s="7"/>
      <c r="J24" s="21"/>
      <c r="L24" s="21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4.25">
      <c r="A25" s="4"/>
      <c r="B25" s="1" t="str">
        <f>All!B26</f>
        <v>Medium Pot</v>
      </c>
      <c r="D25" s="22">
        <f>+All!F26</f>
        <v>1</v>
      </c>
      <c r="E25" s="17">
        <v>1</v>
      </c>
      <c r="F25" s="50">
        <f t="shared" si="1"/>
        <v>0</v>
      </c>
      <c r="G25" s="10"/>
      <c r="H25" s="7"/>
      <c r="J25" s="21"/>
      <c r="L25" s="21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4.25">
      <c r="A26" s="4"/>
      <c r="B26" s="1" t="str">
        <f>All!B27</f>
        <v>Misc Pots &amp; Utensils</v>
      </c>
      <c r="D26" s="22">
        <f>+All!F27</f>
        <v>0</v>
      </c>
      <c r="E26" s="17">
        <v>0</v>
      </c>
      <c r="F26" s="50"/>
      <c r="G26" s="10"/>
      <c r="H26" s="7"/>
      <c r="J26" s="21"/>
      <c r="L26" s="21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4.25">
      <c r="A27" s="4"/>
      <c r="B27" s="1" t="str">
        <f>All!B28</f>
        <v>Coffee pot</v>
      </c>
      <c r="D27" s="22">
        <f>+All!F28</f>
        <v>0</v>
      </c>
      <c r="E27" s="17">
        <v>0</v>
      </c>
      <c r="F27" s="50">
        <f t="shared" si="1"/>
        <v>0</v>
      </c>
      <c r="G27" s="10"/>
      <c r="H27" s="7"/>
      <c r="J27" s="21"/>
      <c r="L27" s="21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4.25">
      <c r="A28" s="4"/>
      <c r="B28" s="1" t="str">
        <f>All!B29</f>
        <v>Spatula</v>
      </c>
      <c r="D28" s="22">
        <f>+All!F29</f>
        <v>1</v>
      </c>
      <c r="E28" s="17">
        <v>1</v>
      </c>
      <c r="F28" s="50">
        <f t="shared" si="1"/>
        <v>0</v>
      </c>
      <c r="G28" s="10"/>
      <c r="H28" s="7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4.25">
      <c r="A29" s="4"/>
      <c r="B29" s="1" t="str">
        <f>All!B30</f>
        <v>ServingSpoon</v>
      </c>
      <c r="D29" s="22">
        <f>+All!F30</f>
        <v>1</v>
      </c>
      <c r="E29" s="17">
        <v>1</v>
      </c>
      <c r="F29" s="50">
        <f t="shared" si="1"/>
        <v>0</v>
      </c>
      <c r="G29" s="10"/>
      <c r="H29" s="7"/>
      <c r="J29" s="1" t="s">
        <v>47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4.25">
      <c r="A30" s="4"/>
      <c r="B30" s="1" t="str">
        <f>All!B31</f>
        <v>Ladle</v>
      </c>
      <c r="D30" s="22">
        <f>+All!F31</f>
        <v>1</v>
      </c>
      <c r="E30" s="17">
        <v>1</v>
      </c>
      <c r="F30" s="50">
        <f t="shared" si="1"/>
        <v>0</v>
      </c>
      <c r="G30" s="10"/>
      <c r="H30" s="7"/>
      <c r="J30" s="1" t="s">
        <v>48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4.25">
      <c r="A31" s="4"/>
      <c r="B31" s="1" t="str">
        <f>All!B32</f>
        <v>Can Opener</v>
      </c>
      <c r="D31" s="22">
        <f>+All!F32</f>
        <v>1</v>
      </c>
      <c r="E31" s="17">
        <v>1</v>
      </c>
      <c r="F31" s="50">
        <f t="shared" si="1"/>
        <v>0</v>
      </c>
      <c r="G31" s="10"/>
      <c r="H31" s="7"/>
      <c r="J31" s="2" t="s">
        <v>49</v>
      </c>
      <c r="L31" s="5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4.25">
      <c r="A32" s="4"/>
      <c r="B32" s="1" t="str">
        <f>All!B33</f>
        <v>Knife</v>
      </c>
      <c r="D32" s="22">
        <f>+All!F33</f>
        <v>2</v>
      </c>
      <c r="E32" s="17">
        <v>2</v>
      </c>
      <c r="F32" s="50">
        <f t="shared" si="1"/>
        <v>0</v>
      </c>
      <c r="G32" s="10"/>
      <c r="H32" s="7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4.25">
      <c r="A33" s="4"/>
      <c r="B33" s="1" t="str">
        <f>All!B34</f>
        <v>Water container</v>
      </c>
      <c r="D33" s="22">
        <f>+All!F34</f>
        <v>2</v>
      </c>
      <c r="E33" s="17">
        <v>2</v>
      </c>
      <c r="F33" s="50">
        <f t="shared" si="1"/>
        <v>0</v>
      </c>
      <c r="G33" s="10"/>
      <c r="H33" s="7"/>
      <c r="J33" s="1" t="s">
        <v>53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4.25">
      <c r="A34" s="4"/>
      <c r="B34" s="1" t="str">
        <f>All!B35</f>
        <v>Cooler</v>
      </c>
      <c r="D34" s="22">
        <f>+All!F35</f>
        <v>0</v>
      </c>
      <c r="E34" s="17">
        <v>0</v>
      </c>
      <c r="F34" s="50">
        <f t="shared" si="1"/>
        <v>0</v>
      </c>
      <c r="G34" s="10"/>
      <c r="H34" s="7"/>
      <c r="J34" s="1" t="s">
        <v>54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4.25">
      <c r="A35" s="4"/>
      <c r="B35" s="1" t="str">
        <f>All!B36</f>
        <v>Drink cooler</v>
      </c>
      <c r="D35" s="22">
        <f>+All!F36</f>
        <v>0</v>
      </c>
      <c r="E35" s="17">
        <v>0</v>
      </c>
      <c r="F35" s="50">
        <f t="shared" si="1"/>
        <v>0</v>
      </c>
      <c r="G35" s="10"/>
      <c r="H35" s="7"/>
      <c r="J35" s="1" t="s">
        <v>55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4.25">
      <c r="A36" s="4"/>
      <c r="B36" s="1" t="s">
        <v>117</v>
      </c>
      <c r="D36" s="22">
        <f>+All!F37</f>
        <v>1</v>
      </c>
      <c r="E36" s="40">
        <v>1</v>
      </c>
      <c r="F36" s="50">
        <f t="shared" si="1"/>
        <v>0</v>
      </c>
      <c r="G36" s="10"/>
      <c r="H36" s="7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s="5" customFormat="1" ht="14.25">
      <c r="A37" s="20"/>
      <c r="B37" s="5" t="str">
        <f>All!B38</f>
        <v>Wash buckets</v>
      </c>
      <c r="D37" s="22">
        <f>+All!F38</f>
        <v>2</v>
      </c>
      <c r="E37" s="19">
        <v>2</v>
      </c>
      <c r="F37" s="50">
        <f t="shared" si="1"/>
        <v>0</v>
      </c>
      <c r="G37" s="10"/>
      <c r="H37" s="7"/>
      <c r="I37" s="9"/>
      <c r="J37" s="1" t="str">
        <f>J15</f>
        <v>Printed names:</v>
      </c>
      <c r="K37" s="9"/>
      <c r="L37" s="9" t="str">
        <f>L15</f>
        <v>Signatures: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14.25">
      <c r="A38" s="4" t="str">
        <f>All!A40</f>
        <v>Fire</v>
      </c>
      <c r="D38" s="14"/>
      <c r="E38" s="14"/>
      <c r="F38" s="51"/>
      <c r="G38" s="10"/>
      <c r="H38" s="10"/>
      <c r="J38" s="5"/>
      <c r="L38" s="5"/>
      <c r="M38" s="9" t="s">
        <v>56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ht="14.25">
      <c r="A39" s="4"/>
      <c r="B39" s="1" t="str">
        <f>All!B41</f>
        <v>Propane</v>
      </c>
      <c r="D39" s="22">
        <f>+All!F41</f>
        <v>0</v>
      </c>
      <c r="E39" s="17">
        <v>0</v>
      </c>
      <c r="F39" s="50">
        <f aca="true" t="shared" si="2" ref="F39:F47">+D39-E39</f>
        <v>0</v>
      </c>
      <c r="G39" s="10"/>
      <c r="H39" s="7"/>
      <c r="J39" s="21"/>
      <c r="L39" s="21"/>
      <c r="M39" s="9" t="s">
        <v>57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ht="14.25">
      <c r="A40" s="4"/>
      <c r="B40" s="1" t="str">
        <f>All!B42</f>
        <v>Stove, 2 burner</v>
      </c>
      <c r="D40" s="22">
        <f>+All!F42</f>
        <v>1</v>
      </c>
      <c r="E40" s="17">
        <v>1</v>
      </c>
      <c r="F40" s="50">
        <f t="shared" si="2"/>
        <v>0</v>
      </c>
      <c r="G40" s="10"/>
      <c r="H40" s="7"/>
      <c r="J40" s="21"/>
      <c r="L40" s="21"/>
      <c r="M40" s="9" t="s">
        <v>57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ht="14.25">
      <c r="A41" s="4"/>
      <c r="B41" s="1" t="str">
        <f>All!B43</f>
        <v>Stove, backpacker</v>
      </c>
      <c r="D41" s="22">
        <f>+All!F43</f>
        <v>0</v>
      </c>
      <c r="E41" s="17">
        <v>0</v>
      </c>
      <c r="F41" s="50">
        <f t="shared" si="2"/>
        <v>0</v>
      </c>
      <c r="G41" s="10"/>
      <c r="H41" s="7"/>
      <c r="J41" s="21"/>
      <c r="L41" s="21"/>
      <c r="M41" s="9" t="s">
        <v>57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ht="14.25">
      <c r="A42" s="4"/>
      <c r="B42" s="1" t="s">
        <v>100</v>
      </c>
      <c r="D42" s="22">
        <f>+All!F44</f>
        <v>1</v>
      </c>
      <c r="E42" s="17">
        <v>1</v>
      </c>
      <c r="F42" s="50">
        <f t="shared" si="2"/>
        <v>0</v>
      </c>
      <c r="G42" s="10"/>
      <c r="H42" s="7"/>
      <c r="J42" s="21"/>
      <c r="L42" s="21"/>
      <c r="M42" s="9" t="s">
        <v>58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ht="14.25">
      <c r="A43" s="4"/>
      <c r="B43" s="1" t="str">
        <f>All!B45</f>
        <v>Fuel bottle</v>
      </c>
      <c r="D43" s="22">
        <f>+All!F45</f>
        <v>0</v>
      </c>
      <c r="E43" s="17">
        <v>0</v>
      </c>
      <c r="F43" s="50">
        <f t="shared" si="2"/>
        <v>0</v>
      </c>
      <c r="G43" s="10"/>
      <c r="H43" s="7"/>
      <c r="J43" s="21"/>
      <c r="L43" s="21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ht="14.25">
      <c r="A44" s="4"/>
      <c r="B44" s="1" t="str">
        <f>All!B46</f>
        <v>Propane stalk</v>
      </c>
      <c r="D44" s="22">
        <f>+All!F46</f>
        <v>1</v>
      </c>
      <c r="E44" s="17">
        <v>1</v>
      </c>
      <c r="F44" s="50">
        <f t="shared" si="2"/>
        <v>0</v>
      </c>
      <c r="G44" s="10"/>
      <c r="H44" s="7"/>
      <c r="J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4.25">
      <c r="A45" s="4"/>
      <c r="B45" s="1" t="str">
        <f>All!B47</f>
        <v>Propane hose</v>
      </c>
      <c r="D45" s="22">
        <f>+All!F47</f>
        <v>1</v>
      </c>
      <c r="E45" s="17">
        <v>1</v>
      </c>
      <c r="F45" s="50">
        <f t="shared" si="2"/>
        <v>0</v>
      </c>
      <c r="G45" s="10"/>
      <c r="H45" s="7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4.25">
      <c r="A46" s="4"/>
      <c r="B46" s="1" t="str">
        <f>All!B48</f>
        <v>Lantern</v>
      </c>
      <c r="D46" s="22">
        <f>+All!F48</f>
        <v>1</v>
      </c>
      <c r="E46" s="17">
        <v>1</v>
      </c>
      <c r="F46" s="50">
        <f t="shared" si="2"/>
        <v>0</v>
      </c>
      <c r="G46" s="10"/>
      <c r="H46" s="7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s="5" customFormat="1" ht="14.25">
      <c r="A47" s="20"/>
      <c r="B47" s="5" t="str">
        <f>All!B49</f>
        <v>Grill (grate)</v>
      </c>
      <c r="D47" s="22">
        <f>+All!F49</f>
        <v>0</v>
      </c>
      <c r="E47" s="19">
        <v>0</v>
      </c>
      <c r="F47" s="50">
        <f t="shared" si="2"/>
        <v>0</v>
      </c>
      <c r="G47" s="10"/>
      <c r="H47" s="7"/>
      <c r="I47" s="9"/>
      <c r="J47" s="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4.25">
      <c r="A48" s="4" t="str">
        <f>All!A50</f>
        <v>Other</v>
      </c>
      <c r="D48" s="14"/>
      <c r="E48" s="14"/>
      <c r="F48" s="51"/>
      <c r="G48" s="10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4.25">
      <c r="A49" s="4"/>
      <c r="B49" s="1" t="str">
        <f>All!B51</f>
        <v>Big plastic tub</v>
      </c>
      <c r="D49" s="22">
        <f>+All!F51</f>
        <v>1</v>
      </c>
      <c r="E49" s="17">
        <v>1</v>
      </c>
      <c r="F49" s="50">
        <f>+D49-E49</f>
        <v>0</v>
      </c>
      <c r="G49" s="10"/>
      <c r="H49" s="7"/>
      <c r="J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ht="14.25">
      <c r="A50" s="4"/>
      <c r="B50" s="1" t="s">
        <v>125</v>
      </c>
      <c r="D50" s="22">
        <f>+All!F52</f>
        <v>0</v>
      </c>
      <c r="E50" s="17">
        <v>0</v>
      </c>
      <c r="F50" s="50">
        <f>+D50-E50</f>
        <v>0</v>
      </c>
      <c r="G50" s="10"/>
      <c r="H50" s="7"/>
      <c r="J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ht="14.25">
      <c r="A51" s="4"/>
      <c r="B51" s="1" t="str">
        <f>All!B53</f>
        <v>Shovel</v>
      </c>
      <c r="D51" s="22">
        <f>+All!F53</f>
        <v>2</v>
      </c>
      <c r="E51" s="17">
        <v>2</v>
      </c>
      <c r="F51" s="50">
        <f>+D51-E51</f>
        <v>0</v>
      </c>
      <c r="G51" s="10"/>
      <c r="H51" s="7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s="5" customFormat="1" ht="14.25">
      <c r="A52" s="20"/>
      <c r="B52" s="5" t="str">
        <f>All!B54</f>
        <v>Saw</v>
      </c>
      <c r="D52" s="24">
        <f>+All!F54</f>
        <v>1</v>
      </c>
      <c r="E52" s="19">
        <v>1</v>
      </c>
      <c r="F52" s="50">
        <f>+D52-E52</f>
        <v>0</v>
      </c>
      <c r="G52" s="10"/>
      <c r="H52" s="7"/>
      <c r="I52" s="9"/>
      <c r="J52" s="1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21:256" ht="13.5"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0:256" ht="13.5">
      <c r="J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21:256" ht="13.5"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21:256" ht="13.5"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21:256" ht="13.5"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21:256" ht="13.5"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21:256" ht="13.5"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2:256" ht="13.5">
      <c r="B60" s="1" t="s">
        <v>111</v>
      </c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21:256" ht="13.5"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21:256" ht="13.5"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21:256" ht="13.5"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21:256" ht="13.5"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21:256" ht="13.5"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21:256" ht="13.5"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21:256" ht="13.5"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21:256" ht="13.5"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21:256" ht="13.5"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</row>
    <row r="70" spans="21:256" ht="13.5"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21:256" ht="13.5"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21:256" ht="13.5"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21:256" ht="13.5"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21:256" ht="13.5"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21:256" ht="13.5"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21:256" ht="13.5"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21:256" ht="13.5"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21:256" ht="13.5"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pans="21:256" ht="13.5"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21:256" ht="13.5"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21:256" ht="13.5"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21:256" ht="13.5"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21:256" ht="13.5"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pans="21:256" ht="13.5"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21:256" ht="13.5"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</row>
    <row r="86" spans="21:256" ht="13.5"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21:256" ht="13.5"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21:256" ht="13.5"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21:256" ht="13.5"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21:256" ht="13.5"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21:256" ht="13.5"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21:256" ht="13.5"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21:256" ht="13.5"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21:256" ht="13.5"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21:256" ht="13.5"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</sheetData>
  <printOptions/>
  <pageMargins left="0.5" right="0.5" top="0.67" bottom="0.71" header="0.5" footer="0.5"/>
  <pageSetup fitToHeight="1" fitToWidth="1" horizontalDpi="600" verticalDpi="600" orientation="portrait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GridLines="0" workbookViewId="0" topLeftCell="A1">
      <selection activeCell="F4" sqref="E4:F55"/>
    </sheetView>
  </sheetViews>
  <sheetFormatPr defaultColWidth="9.140625" defaultRowHeight="12.75"/>
  <cols>
    <col min="1" max="1" width="3.00390625" style="1" customWidth="1"/>
    <col min="2" max="2" width="17.7109375" style="1" bestFit="1" customWidth="1"/>
    <col min="3" max="3" width="2.00390625" style="1" customWidth="1"/>
    <col min="4" max="4" width="8.421875" style="2" bestFit="1" customWidth="1"/>
    <col min="5" max="5" width="6.57421875" style="2" customWidth="1"/>
    <col min="6" max="6" width="6.421875" style="3" customWidth="1"/>
    <col min="7" max="7" width="2.140625" style="3" customWidth="1"/>
    <col min="8" max="8" width="17.421875" style="3" customWidth="1"/>
    <col min="9" max="9" width="1.7109375" style="9" customWidth="1"/>
    <col min="10" max="10" width="14.57421875" style="1" customWidth="1"/>
    <col min="11" max="11" width="1.7109375" style="9" customWidth="1"/>
    <col min="12" max="12" width="19.57421875" style="9" customWidth="1"/>
    <col min="13" max="13" width="18.140625" style="9" bestFit="1" customWidth="1"/>
    <col min="14" max="14" width="1.8515625" style="9" customWidth="1"/>
    <col min="15" max="20" width="4.140625" style="9" customWidth="1"/>
    <col min="21" max="16384" width="4.140625" style="1" customWidth="1"/>
  </cols>
  <sheetData>
    <row r="1" spans="1:13" ht="13.5">
      <c r="A1" s="31" t="s">
        <v>107</v>
      </c>
      <c r="B1" s="31"/>
      <c r="C1" s="31"/>
      <c r="D1" s="31"/>
      <c r="E1" s="31"/>
      <c r="F1" s="31"/>
      <c r="G1" s="31"/>
      <c r="H1" s="31"/>
      <c r="I1" s="32"/>
      <c r="J1" s="31"/>
      <c r="K1" s="32"/>
      <c r="L1" s="32"/>
      <c r="M1" s="32"/>
    </row>
    <row r="2" spans="1:256" ht="13.5">
      <c r="A2" s="31" t="s">
        <v>108</v>
      </c>
      <c r="B2" s="31"/>
      <c r="C2" s="31"/>
      <c r="D2" s="31"/>
      <c r="E2" s="32"/>
      <c r="F2" s="31"/>
      <c r="G2" s="31"/>
      <c r="H2" s="31"/>
      <c r="I2" s="32"/>
      <c r="J2" s="31"/>
      <c r="K2" s="32"/>
      <c r="L2" s="32"/>
      <c r="M2" s="32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3.5">
      <c r="A3" s="1" t="s">
        <v>109</v>
      </c>
      <c r="B3" s="2"/>
      <c r="C3" s="2"/>
      <c r="D3" s="3">
        <f>+All!G4</f>
        <v>4</v>
      </c>
      <c r="E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5" customFormat="1" ht="13.5">
      <c r="A4" s="36" t="s">
        <v>110</v>
      </c>
      <c r="B4" s="31"/>
      <c r="C4" s="2"/>
      <c r="D4" s="3" t="str">
        <f>+All!G5</f>
        <v>Crows</v>
      </c>
      <c r="E4" s="8"/>
      <c r="F4" s="8"/>
      <c r="G4" s="10"/>
      <c r="H4" s="1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8" s="9" customFormat="1" ht="13.5">
      <c r="A5" s="21" t="s">
        <v>32</v>
      </c>
      <c r="B5" s="35"/>
      <c r="C5" s="2"/>
      <c r="D5" s="34" t="s">
        <v>115</v>
      </c>
      <c r="E5" s="35" t="s">
        <v>116</v>
      </c>
      <c r="F5" s="35" t="s">
        <v>112</v>
      </c>
      <c r="G5" s="10"/>
      <c r="H5" s="34" t="s">
        <v>106</v>
      </c>
    </row>
    <row r="6" spans="1:256" ht="14.25">
      <c r="A6" s="4" t="str">
        <f>All!A6</f>
        <v>Tentage</v>
      </c>
      <c r="D6" s="1"/>
      <c r="F6" s="8"/>
      <c r="G6" s="10"/>
      <c r="H6" s="10"/>
      <c r="J6" s="9" t="str">
        <f>"We, the undersigned members of the "&amp;D4&amp;" patrol:"</f>
        <v>We, the undersigned members of the Crows patrol: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4.25">
      <c r="A7" s="4"/>
      <c r="B7" s="1" t="str">
        <f>All!B7</f>
        <v>Tarp, large</v>
      </c>
      <c r="D7" s="22">
        <f>+All!G7</f>
        <v>1</v>
      </c>
      <c r="E7" s="11">
        <v>1</v>
      </c>
      <c r="F7" s="50">
        <f>+D7-E7</f>
        <v>0</v>
      </c>
      <c r="G7" s="10"/>
      <c r="H7" s="7"/>
      <c r="J7" s="9" t="s">
        <v>50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4.25">
      <c r="A8" s="4"/>
      <c r="B8" s="1" t="str">
        <f>All!B8</f>
        <v>Tarp, medium</v>
      </c>
      <c r="D8" s="22">
        <f>+All!G8</f>
        <v>0</v>
      </c>
      <c r="E8" s="16">
        <v>0</v>
      </c>
      <c r="F8" s="50">
        <f aca="true" t="shared" si="0" ref="F8:F16">+D8-E8</f>
        <v>0</v>
      </c>
      <c r="G8" s="10"/>
      <c r="H8" s="7"/>
      <c r="J8" s="9" t="s">
        <v>51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4.25">
      <c r="A9" s="4"/>
      <c r="B9" s="1" t="str">
        <f>All!B9</f>
        <v>Tarp, backpack</v>
      </c>
      <c r="D9" s="22">
        <f>+All!G9</f>
        <v>1</v>
      </c>
      <c r="E9" s="16">
        <v>0</v>
      </c>
      <c r="F9" s="50">
        <f t="shared" si="0"/>
        <v>1</v>
      </c>
      <c r="G9" s="10"/>
      <c r="H9" s="7"/>
      <c r="J9" s="9" t="s">
        <v>52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4.25">
      <c r="A10" s="4"/>
      <c r="B10" s="1" t="s">
        <v>99</v>
      </c>
      <c r="D10" s="22">
        <f>+All!G10</f>
        <v>0</v>
      </c>
      <c r="E10" s="16">
        <v>0</v>
      </c>
      <c r="F10" s="50">
        <f t="shared" si="0"/>
        <v>0</v>
      </c>
      <c r="G10" s="10"/>
      <c r="H10" s="7"/>
      <c r="J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4.25">
      <c r="A11" s="4"/>
      <c r="B11" s="1" t="str">
        <f>All!B11</f>
        <v>Tents, 4 man</v>
      </c>
      <c r="D11" s="22">
        <f>+All!G11</f>
        <v>1</v>
      </c>
      <c r="E11" s="16">
        <v>1</v>
      </c>
      <c r="F11" s="50">
        <f t="shared" si="0"/>
        <v>0</v>
      </c>
      <c r="G11" s="10"/>
      <c r="H11" s="7"/>
      <c r="J11" s="9" t="s">
        <v>38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4.25">
      <c r="A12" s="4"/>
      <c r="B12" s="1" t="str">
        <f>All!B12</f>
        <v>Tents, 2 man</v>
      </c>
      <c r="D12" s="22">
        <f>+All!G12</f>
        <v>0</v>
      </c>
      <c r="E12" s="16">
        <v>0</v>
      </c>
      <c r="F12" s="50">
        <f t="shared" si="0"/>
        <v>0</v>
      </c>
      <c r="G12" s="10"/>
      <c r="H12" s="7"/>
      <c r="J12" s="9" t="s">
        <v>39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4.25">
      <c r="A13" s="4"/>
      <c r="B13" s="1" t="str">
        <f>All!B13</f>
        <v>Bag of Tarp poles</v>
      </c>
      <c r="D13" s="22">
        <f>+All!G13</f>
        <v>0</v>
      </c>
      <c r="E13" s="16">
        <v>0</v>
      </c>
      <c r="F13" s="50">
        <f t="shared" si="0"/>
        <v>0</v>
      </c>
      <c r="G13" s="10"/>
      <c r="H13" s="7"/>
      <c r="J13" s="9" t="s">
        <v>40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4.25">
      <c r="A14" s="4"/>
      <c r="B14" s="1" t="str">
        <f>All!B14</f>
        <v>Groundsheets</v>
      </c>
      <c r="D14" s="22">
        <f>+All!G14</f>
        <v>0</v>
      </c>
      <c r="E14" s="16">
        <v>0</v>
      </c>
      <c r="F14" s="50">
        <f t="shared" si="0"/>
        <v>0</v>
      </c>
      <c r="G14" s="10"/>
      <c r="H14" s="7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4.25">
      <c r="A15" s="4"/>
      <c r="B15" s="1" t="str">
        <f>All!B15</f>
        <v>Rope</v>
      </c>
      <c r="D15" s="22">
        <f>+All!G15</f>
        <v>1</v>
      </c>
      <c r="E15" s="16">
        <v>1</v>
      </c>
      <c r="F15" s="50">
        <f t="shared" si="0"/>
        <v>0</v>
      </c>
      <c r="G15" s="10"/>
      <c r="H15" s="7"/>
      <c r="J15" s="1" t="s">
        <v>46</v>
      </c>
      <c r="L15" s="9" t="s">
        <v>44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5" customFormat="1" ht="14.25">
      <c r="A16" s="20"/>
      <c r="B16" s="5" t="str">
        <f>All!B16</f>
        <v>Stakes</v>
      </c>
      <c r="D16" s="22">
        <f>+All!G16</f>
        <v>8</v>
      </c>
      <c r="E16" s="52">
        <v>8</v>
      </c>
      <c r="F16" s="50">
        <f t="shared" si="0"/>
        <v>0</v>
      </c>
      <c r="G16" s="10"/>
      <c r="H16" s="7"/>
      <c r="I16" s="9"/>
      <c r="K16" s="9"/>
      <c r="M16" s="9" t="s">
        <v>41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4.25">
      <c r="A17" s="4" t="str">
        <f>All!A18</f>
        <v>Kitchen</v>
      </c>
      <c r="D17" s="14"/>
      <c r="E17" s="51"/>
      <c r="F17" s="51"/>
      <c r="G17" s="10"/>
      <c r="J17" s="21"/>
      <c r="L17" s="21"/>
      <c r="M17" s="9" t="s">
        <v>42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4.25">
      <c r="A18" s="4"/>
      <c r="B18" s="1" t="str">
        <f>All!B19</f>
        <v>Dutch Oven</v>
      </c>
      <c r="D18" s="22">
        <f>+All!G19</f>
        <v>3</v>
      </c>
      <c r="E18" s="16">
        <v>3</v>
      </c>
      <c r="F18" s="50">
        <f aca="true" t="shared" si="1" ref="F18:F37">+D18-E18</f>
        <v>0</v>
      </c>
      <c r="G18" s="10"/>
      <c r="H18" s="7"/>
      <c r="J18" s="21"/>
      <c r="L18" s="21"/>
      <c r="M18" s="9" t="s">
        <v>43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4.25">
      <c r="A19" s="4"/>
      <c r="B19" s="1" t="str">
        <f>All!B20</f>
        <v>Griddle</v>
      </c>
      <c r="D19" s="22">
        <f>+All!G20</f>
        <v>1</v>
      </c>
      <c r="E19" s="16">
        <v>1</v>
      </c>
      <c r="F19" s="50">
        <f t="shared" si="1"/>
        <v>0</v>
      </c>
      <c r="G19" s="10"/>
      <c r="H19" s="7"/>
      <c r="J19" s="21"/>
      <c r="L19" s="21"/>
      <c r="M19" s="9" t="s">
        <v>45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4.25">
      <c r="A20" s="4"/>
      <c r="B20" s="1" t="str">
        <f>All!B21</f>
        <v>Hot-pot pliers</v>
      </c>
      <c r="D20" s="22">
        <f>+All!G21</f>
        <v>1</v>
      </c>
      <c r="E20" s="16">
        <v>1</v>
      </c>
      <c r="F20" s="50">
        <f t="shared" si="1"/>
        <v>0</v>
      </c>
      <c r="G20" s="10"/>
      <c r="H20" s="7"/>
      <c r="J20" s="21"/>
      <c r="L20" s="21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4.25">
      <c r="A21" s="4"/>
      <c r="B21" s="1" t="str">
        <f>All!B22</f>
        <v>Large frypan</v>
      </c>
      <c r="D21" s="22">
        <f>+All!G22</f>
        <v>0</v>
      </c>
      <c r="E21" s="16">
        <v>0</v>
      </c>
      <c r="F21" s="50">
        <f t="shared" si="1"/>
        <v>0</v>
      </c>
      <c r="G21" s="10"/>
      <c r="H21" s="7"/>
      <c r="J21" s="21"/>
      <c r="L21" s="21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4.25">
      <c r="A22" s="4"/>
      <c r="B22" s="1" t="str">
        <f>All!B23</f>
        <v>Medium frypan</v>
      </c>
      <c r="D22" s="22">
        <f>+All!G23</f>
        <v>2</v>
      </c>
      <c r="E22" s="16">
        <v>2</v>
      </c>
      <c r="F22" s="50">
        <f t="shared" si="1"/>
        <v>0</v>
      </c>
      <c r="G22" s="10"/>
      <c r="H22" s="7"/>
      <c r="J22" s="21"/>
      <c r="L22" s="21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4.25">
      <c r="A23" s="4"/>
      <c r="B23" s="1" t="str">
        <f>All!B24</f>
        <v>Super large pot</v>
      </c>
      <c r="D23" s="22">
        <f>+All!G24</f>
        <v>1</v>
      </c>
      <c r="E23" s="16">
        <v>1</v>
      </c>
      <c r="F23" s="50">
        <f t="shared" si="1"/>
        <v>0</v>
      </c>
      <c r="G23" s="10"/>
      <c r="H23" s="7"/>
      <c r="J23" s="21"/>
      <c r="L23" s="21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4.25">
      <c r="A24" s="4"/>
      <c r="B24" s="1" t="str">
        <f>All!B25</f>
        <v>Large Pot</v>
      </c>
      <c r="D24" s="22">
        <f>+All!G25</f>
        <v>1</v>
      </c>
      <c r="E24" s="16">
        <v>1</v>
      </c>
      <c r="F24" s="50">
        <f t="shared" si="1"/>
        <v>0</v>
      </c>
      <c r="G24" s="10"/>
      <c r="H24" s="7"/>
      <c r="J24" s="21"/>
      <c r="L24" s="21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4.25">
      <c r="A25" s="4"/>
      <c r="B25" s="1" t="str">
        <f>All!B26</f>
        <v>Medium Pot</v>
      </c>
      <c r="D25" s="22">
        <f>+All!G26</f>
        <v>1</v>
      </c>
      <c r="E25" s="16">
        <v>1</v>
      </c>
      <c r="F25" s="50">
        <f t="shared" si="1"/>
        <v>0</v>
      </c>
      <c r="G25" s="10"/>
      <c r="H25" s="7"/>
      <c r="J25" s="21"/>
      <c r="L25" s="21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4.25">
      <c r="A26" s="4"/>
      <c r="B26" s="1" t="str">
        <f>All!B27</f>
        <v>Misc Pots &amp; Utensils</v>
      </c>
      <c r="D26" s="22">
        <f>+All!G27</f>
        <v>1</v>
      </c>
      <c r="E26" s="16">
        <v>1</v>
      </c>
      <c r="F26" s="50"/>
      <c r="G26" s="10"/>
      <c r="H26" s="7"/>
      <c r="J26" s="21"/>
      <c r="L26" s="21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4.25">
      <c r="A27" s="4"/>
      <c r="B27" s="1" t="str">
        <f>All!B28</f>
        <v>Coffee pot</v>
      </c>
      <c r="D27" s="22">
        <f>+All!G28</f>
        <v>2</v>
      </c>
      <c r="E27" s="16">
        <v>2</v>
      </c>
      <c r="F27" s="50">
        <f t="shared" si="1"/>
        <v>0</v>
      </c>
      <c r="G27" s="10"/>
      <c r="H27" s="7"/>
      <c r="J27" s="21"/>
      <c r="L27" s="21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4.25">
      <c r="A28" s="4"/>
      <c r="B28" s="1" t="str">
        <f>All!B29</f>
        <v>Spatula</v>
      </c>
      <c r="D28" s="22">
        <f>+All!G29</f>
        <v>3</v>
      </c>
      <c r="E28" s="16">
        <v>3</v>
      </c>
      <c r="F28" s="50">
        <f t="shared" si="1"/>
        <v>0</v>
      </c>
      <c r="G28" s="10"/>
      <c r="H28" s="7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4.25">
      <c r="A29" s="4"/>
      <c r="B29" s="1" t="str">
        <f>All!B30</f>
        <v>ServingSpoon</v>
      </c>
      <c r="D29" s="22">
        <f>+All!G30</f>
        <v>1</v>
      </c>
      <c r="E29" s="16">
        <v>1</v>
      </c>
      <c r="F29" s="50">
        <f t="shared" si="1"/>
        <v>0</v>
      </c>
      <c r="G29" s="10"/>
      <c r="H29" s="7"/>
      <c r="J29" s="1" t="s">
        <v>47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4.25">
      <c r="A30" s="4"/>
      <c r="B30" s="1" t="str">
        <f>All!B31</f>
        <v>Ladle</v>
      </c>
      <c r="D30" s="22">
        <f>+All!G31</f>
        <v>1</v>
      </c>
      <c r="E30" s="16">
        <v>1</v>
      </c>
      <c r="F30" s="50">
        <f t="shared" si="1"/>
        <v>0</v>
      </c>
      <c r="G30" s="10"/>
      <c r="H30" s="7"/>
      <c r="J30" s="1" t="s">
        <v>48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4.25">
      <c r="A31" s="4"/>
      <c r="B31" s="1" t="str">
        <f>All!B32</f>
        <v>Can Opener</v>
      </c>
      <c r="D31" s="22">
        <f>+All!G32</f>
        <v>2</v>
      </c>
      <c r="E31" s="16">
        <v>2</v>
      </c>
      <c r="F31" s="50">
        <f t="shared" si="1"/>
        <v>0</v>
      </c>
      <c r="G31" s="10"/>
      <c r="H31" s="7"/>
      <c r="J31" s="2" t="s">
        <v>49</v>
      </c>
      <c r="L31" s="5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4.25">
      <c r="A32" s="4"/>
      <c r="B32" s="1" t="str">
        <f>All!B33</f>
        <v>Knife</v>
      </c>
      <c r="D32" s="22">
        <f>+All!G33</f>
        <v>0</v>
      </c>
      <c r="E32" s="16">
        <v>0</v>
      </c>
      <c r="F32" s="50">
        <f t="shared" si="1"/>
        <v>0</v>
      </c>
      <c r="G32" s="10"/>
      <c r="H32" s="7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4.25">
      <c r="A33" s="4"/>
      <c r="B33" s="1" t="str">
        <f>All!B34</f>
        <v>Water container</v>
      </c>
      <c r="D33" s="22">
        <f>+All!G34</f>
        <v>2</v>
      </c>
      <c r="E33" s="16">
        <v>2</v>
      </c>
      <c r="F33" s="50">
        <f t="shared" si="1"/>
        <v>0</v>
      </c>
      <c r="G33" s="10"/>
      <c r="H33" s="7"/>
      <c r="J33" s="1" t="s">
        <v>53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4.25">
      <c r="A34" s="4"/>
      <c r="B34" s="1" t="str">
        <f>All!B35</f>
        <v>Cooler</v>
      </c>
      <c r="D34" s="22">
        <f>+All!G35</f>
        <v>0</v>
      </c>
      <c r="E34" s="16">
        <v>0</v>
      </c>
      <c r="F34" s="50">
        <f t="shared" si="1"/>
        <v>0</v>
      </c>
      <c r="G34" s="10"/>
      <c r="H34" s="7"/>
      <c r="J34" s="1" t="s">
        <v>54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4.25">
      <c r="A35" s="4"/>
      <c r="B35" s="1" t="str">
        <f>All!B36</f>
        <v>Drink cooler</v>
      </c>
      <c r="D35" s="22">
        <f>+All!G36</f>
        <v>0</v>
      </c>
      <c r="E35" s="16">
        <v>0</v>
      </c>
      <c r="F35" s="50">
        <f t="shared" si="1"/>
        <v>0</v>
      </c>
      <c r="G35" s="10"/>
      <c r="H35" s="7"/>
      <c r="J35" s="1" t="s">
        <v>55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4.25">
      <c r="A36" s="4"/>
      <c r="B36" s="1" t="s">
        <v>117</v>
      </c>
      <c r="D36" s="22">
        <f>+All!G37</f>
        <v>0</v>
      </c>
      <c r="E36" s="38">
        <v>0</v>
      </c>
      <c r="F36" s="50">
        <f t="shared" si="1"/>
        <v>0</v>
      </c>
      <c r="G36" s="10"/>
      <c r="H36" s="7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s="5" customFormat="1" ht="14.25">
      <c r="A37" s="20"/>
      <c r="B37" s="5" t="str">
        <f>All!B38</f>
        <v>Wash buckets</v>
      </c>
      <c r="D37" s="22">
        <f>+All!G38</f>
        <v>3</v>
      </c>
      <c r="E37" s="52">
        <v>1</v>
      </c>
      <c r="F37" s="50">
        <f t="shared" si="1"/>
        <v>2</v>
      </c>
      <c r="G37" s="10"/>
      <c r="H37" s="7"/>
      <c r="I37" s="9"/>
      <c r="J37" s="1" t="str">
        <f>J15</f>
        <v>Printed names:</v>
      </c>
      <c r="K37" s="9"/>
      <c r="L37" s="9" t="str">
        <f>L15</f>
        <v>Signatures: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14.25">
      <c r="A38" s="4" t="str">
        <f>All!A40</f>
        <v>Fire</v>
      </c>
      <c r="D38" s="14"/>
      <c r="E38" s="51"/>
      <c r="F38" s="51"/>
      <c r="G38" s="10"/>
      <c r="H38" s="10"/>
      <c r="J38" s="5"/>
      <c r="L38" s="5"/>
      <c r="M38" s="9" t="s">
        <v>56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ht="14.25">
      <c r="A39" s="4"/>
      <c r="B39" s="1" t="str">
        <f>All!B41</f>
        <v>Propane</v>
      </c>
      <c r="D39" s="22">
        <f>+All!G41</f>
        <v>0</v>
      </c>
      <c r="E39" s="16">
        <v>0</v>
      </c>
      <c r="F39" s="50">
        <f aca="true" t="shared" si="2" ref="F39:F47">+D39-E39</f>
        <v>0</v>
      </c>
      <c r="G39" s="10"/>
      <c r="H39" s="7"/>
      <c r="J39" s="21"/>
      <c r="L39" s="21"/>
      <c r="M39" s="9" t="s">
        <v>57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ht="14.25">
      <c r="A40" s="4"/>
      <c r="B40" s="1" t="str">
        <f>All!B42</f>
        <v>Stove, 2 burner</v>
      </c>
      <c r="D40" s="22">
        <f>+All!G42</f>
        <v>1</v>
      </c>
      <c r="E40" s="16">
        <v>1</v>
      </c>
      <c r="F40" s="50">
        <f t="shared" si="2"/>
        <v>0</v>
      </c>
      <c r="G40" s="10"/>
      <c r="H40" s="7"/>
      <c r="J40" s="21"/>
      <c r="L40" s="21"/>
      <c r="M40" s="9" t="s">
        <v>57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ht="14.25">
      <c r="A41" s="4"/>
      <c r="B41" s="1" t="str">
        <f>All!B43</f>
        <v>Stove, backpacker</v>
      </c>
      <c r="D41" s="22">
        <f>+All!G43</f>
        <v>0</v>
      </c>
      <c r="E41" s="16">
        <v>0</v>
      </c>
      <c r="F41" s="50">
        <f t="shared" si="2"/>
        <v>0</v>
      </c>
      <c r="G41" s="10"/>
      <c r="H41" s="7"/>
      <c r="J41" s="21"/>
      <c r="L41" s="21"/>
      <c r="M41" s="9" t="s">
        <v>57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ht="14.25">
      <c r="A42" s="4"/>
      <c r="B42" s="1" t="s">
        <v>100</v>
      </c>
      <c r="D42" s="22">
        <f>+All!G44</f>
        <v>1</v>
      </c>
      <c r="E42" s="16">
        <v>1</v>
      </c>
      <c r="F42" s="50">
        <f t="shared" si="2"/>
        <v>0</v>
      </c>
      <c r="G42" s="10"/>
      <c r="H42" s="7"/>
      <c r="J42" s="21"/>
      <c r="L42" s="21"/>
      <c r="M42" s="9" t="s">
        <v>58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ht="14.25">
      <c r="A43" s="4"/>
      <c r="B43" s="1" t="str">
        <f>All!B45</f>
        <v>Fuel bottle</v>
      </c>
      <c r="D43" s="22">
        <f>+All!G45</f>
        <v>0</v>
      </c>
      <c r="E43" s="16">
        <v>0</v>
      </c>
      <c r="F43" s="50">
        <f t="shared" si="2"/>
        <v>0</v>
      </c>
      <c r="G43" s="10"/>
      <c r="H43" s="7"/>
      <c r="J43" s="21"/>
      <c r="L43" s="21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ht="14.25">
      <c r="A44" s="4"/>
      <c r="B44" s="1" t="str">
        <f>All!B46</f>
        <v>Propane stalk</v>
      </c>
      <c r="D44" s="22">
        <f>+All!G46</f>
        <v>1</v>
      </c>
      <c r="E44" s="16">
        <v>1</v>
      </c>
      <c r="F44" s="50">
        <f t="shared" si="2"/>
        <v>0</v>
      </c>
      <c r="G44" s="10"/>
      <c r="H44" s="7"/>
      <c r="J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4.25">
      <c r="A45" s="4"/>
      <c r="B45" s="1" t="str">
        <f>All!B47</f>
        <v>Propane hose</v>
      </c>
      <c r="D45" s="22">
        <f>+All!G47</f>
        <v>1</v>
      </c>
      <c r="E45" s="16">
        <v>1</v>
      </c>
      <c r="F45" s="50">
        <f t="shared" si="2"/>
        <v>0</v>
      </c>
      <c r="G45" s="10"/>
      <c r="H45" s="7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4.25">
      <c r="A46" s="4"/>
      <c r="B46" s="1" t="str">
        <f>All!B48</f>
        <v>Lantern</v>
      </c>
      <c r="D46" s="22">
        <f>+All!G48</f>
        <v>1</v>
      </c>
      <c r="E46" s="16">
        <v>1</v>
      </c>
      <c r="F46" s="50">
        <f t="shared" si="2"/>
        <v>0</v>
      </c>
      <c r="G46" s="10"/>
      <c r="H46" s="7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s="5" customFormat="1" ht="14.25">
      <c r="A47" s="20"/>
      <c r="B47" s="5" t="str">
        <f>All!B49</f>
        <v>Grill (grate)</v>
      </c>
      <c r="D47" s="22">
        <f>+All!G49</f>
        <v>1</v>
      </c>
      <c r="E47" s="52">
        <v>1</v>
      </c>
      <c r="F47" s="50">
        <f t="shared" si="2"/>
        <v>0</v>
      </c>
      <c r="G47" s="10"/>
      <c r="H47" s="7"/>
      <c r="I47" s="9"/>
      <c r="J47" s="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4.25">
      <c r="A48" s="4" t="str">
        <f>All!A50</f>
        <v>Other</v>
      </c>
      <c r="D48" s="14"/>
      <c r="E48" s="51"/>
      <c r="F48" s="51"/>
      <c r="G48" s="10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4.25">
      <c r="A49" s="4"/>
      <c r="B49" s="1" t="str">
        <f>All!B51</f>
        <v>Big plastic tub</v>
      </c>
      <c r="D49" s="22">
        <f>+All!G51</f>
        <v>2</v>
      </c>
      <c r="E49" s="16">
        <v>3</v>
      </c>
      <c r="F49" s="50">
        <f>+D49-E49</f>
        <v>-1</v>
      </c>
      <c r="G49" s="10"/>
      <c r="H49" s="7"/>
      <c r="J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ht="14.25">
      <c r="A50" s="4"/>
      <c r="B50" s="1" t="s">
        <v>125</v>
      </c>
      <c r="D50" s="22">
        <f>+All!G52</f>
        <v>6</v>
      </c>
      <c r="E50" s="16">
        <v>2</v>
      </c>
      <c r="F50" s="50">
        <f>+D50-E50</f>
        <v>4</v>
      </c>
      <c r="G50" s="10"/>
      <c r="H50" s="7"/>
      <c r="J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ht="14.25">
      <c r="A51" s="4"/>
      <c r="B51" s="1" t="str">
        <f>All!B53</f>
        <v>Shovel</v>
      </c>
      <c r="D51" s="22">
        <f>+All!G53</f>
        <v>1</v>
      </c>
      <c r="E51" s="16">
        <v>1</v>
      </c>
      <c r="F51" s="50">
        <f>+D51-E51</f>
        <v>0</v>
      </c>
      <c r="G51" s="10"/>
      <c r="H51" s="7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s="5" customFormat="1" ht="14.25">
      <c r="A52" s="20"/>
      <c r="B52" s="5" t="str">
        <f>All!B54</f>
        <v>Saw</v>
      </c>
      <c r="D52" s="24">
        <f>+All!G54</f>
        <v>0</v>
      </c>
      <c r="E52" s="52">
        <v>1</v>
      </c>
      <c r="F52" s="50">
        <f>+D52-E52</f>
        <v>-1</v>
      </c>
      <c r="G52" s="10"/>
      <c r="H52" s="7"/>
      <c r="I52" s="9"/>
      <c r="J52" s="1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6:256" ht="13.5">
      <c r="F53" s="2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6:256" ht="13.5">
      <c r="F54" s="2"/>
      <c r="J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6:256" ht="13.5">
      <c r="F55" s="2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21:256" ht="13.5"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21:256" ht="13.5"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21:256" ht="13.5"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21:256" ht="13.5"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2:256" ht="13.5">
      <c r="B60" s="1" t="s">
        <v>111</v>
      </c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21:256" ht="13.5"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21:256" ht="13.5"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21:256" ht="13.5"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21:256" ht="13.5"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21:256" ht="13.5"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21:256" ht="13.5"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21:256" ht="13.5"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21:256" ht="13.5"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21:256" ht="13.5"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</row>
    <row r="70" spans="21:256" ht="13.5"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21:256" ht="13.5"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21:256" ht="13.5"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21:256" ht="13.5"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21:256" ht="13.5"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21:256" ht="13.5"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21:256" ht="13.5"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21:256" ht="13.5"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21:256" ht="13.5"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pans="21:256" ht="13.5"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21:256" ht="13.5"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21:256" ht="13.5"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21:256" ht="13.5"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21:256" ht="13.5"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pans="21:256" ht="13.5"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21:256" ht="13.5"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</row>
    <row r="86" spans="21:256" ht="13.5"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21:256" ht="13.5"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21:256" ht="13.5"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21:256" ht="13.5"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21:256" ht="13.5"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21:256" ht="13.5"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21:256" ht="13.5"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21:256" ht="13.5"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21:256" ht="13.5"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21:256" ht="13.5"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</sheetData>
  <printOptions horizontalCentered="1"/>
  <pageMargins left="0.36" right="0.35" top="0.67" bottom="1" header="0.5" footer="0.5"/>
  <pageSetup fitToHeight="1" fitToWidth="1"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GridLines="0" workbookViewId="0" topLeftCell="A1">
      <selection activeCell="T25" sqref="T25"/>
    </sheetView>
  </sheetViews>
  <sheetFormatPr defaultColWidth="9.140625" defaultRowHeight="12.75"/>
  <cols>
    <col min="1" max="1" width="3.00390625" style="1" customWidth="1"/>
    <col min="2" max="2" width="17.7109375" style="1" bestFit="1" customWidth="1"/>
    <col min="3" max="3" width="2.00390625" style="1" customWidth="1"/>
    <col min="4" max="4" width="8.421875" style="2" bestFit="1" customWidth="1"/>
    <col min="5" max="5" width="6.57421875" style="2" customWidth="1"/>
    <col min="6" max="6" width="6.421875" style="3" customWidth="1"/>
    <col min="7" max="7" width="2.140625" style="3" customWidth="1"/>
    <col min="8" max="8" width="17.421875" style="3" customWidth="1"/>
    <col min="9" max="9" width="1.7109375" style="9" customWidth="1"/>
    <col min="10" max="10" width="14.57421875" style="1" customWidth="1"/>
    <col min="11" max="11" width="1.7109375" style="9" customWidth="1"/>
    <col min="12" max="12" width="19.57421875" style="9" customWidth="1"/>
    <col min="13" max="13" width="18.140625" style="9" bestFit="1" customWidth="1"/>
    <col min="14" max="14" width="1.8515625" style="9" customWidth="1"/>
    <col min="15" max="20" width="4.140625" style="9" customWidth="1"/>
    <col min="21" max="16384" width="4.140625" style="1" customWidth="1"/>
  </cols>
  <sheetData>
    <row r="1" spans="1:13" ht="13.5">
      <c r="A1" s="31" t="s">
        <v>107</v>
      </c>
      <c r="B1" s="31"/>
      <c r="C1" s="31"/>
      <c r="D1" s="31"/>
      <c r="E1" s="31"/>
      <c r="F1" s="31"/>
      <c r="G1" s="31"/>
      <c r="H1" s="31"/>
      <c r="I1" s="32"/>
      <c r="J1" s="31"/>
      <c r="K1" s="32"/>
      <c r="L1" s="32"/>
      <c r="M1" s="32"/>
    </row>
    <row r="2" spans="1:256" ht="13.5">
      <c r="A2" s="31" t="s">
        <v>108</v>
      </c>
      <c r="B2" s="31"/>
      <c r="C2" s="31"/>
      <c r="D2" s="31"/>
      <c r="E2" s="32"/>
      <c r="F2" s="31"/>
      <c r="G2" s="31"/>
      <c r="H2" s="31"/>
      <c r="I2" s="32"/>
      <c r="J2" s="31"/>
      <c r="K2" s="32"/>
      <c r="L2" s="32"/>
      <c r="M2" s="32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3.5">
      <c r="A3" s="1" t="s">
        <v>109</v>
      </c>
      <c r="B3" s="2"/>
      <c r="C3" s="2"/>
      <c r="D3" s="3">
        <f>+All!H4</f>
        <v>5</v>
      </c>
      <c r="E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5" customFormat="1" ht="13.5">
      <c r="A4" s="36" t="s">
        <v>110</v>
      </c>
      <c r="B4" s="31"/>
      <c r="C4" s="2"/>
      <c r="D4" s="3" t="str">
        <f>+All!H5</f>
        <v>Gr Br</v>
      </c>
      <c r="E4" s="10"/>
      <c r="F4" s="10"/>
      <c r="G4" s="10"/>
      <c r="H4" s="1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8" s="9" customFormat="1" ht="13.5">
      <c r="A5" s="21" t="s">
        <v>32</v>
      </c>
      <c r="B5" s="35"/>
      <c r="C5" s="2"/>
      <c r="D5" s="34" t="s">
        <v>115</v>
      </c>
      <c r="E5" s="34" t="s">
        <v>116</v>
      </c>
      <c r="F5" s="34" t="s">
        <v>112</v>
      </c>
      <c r="G5" s="10"/>
      <c r="H5" s="34" t="s">
        <v>106</v>
      </c>
    </row>
    <row r="6" spans="1:256" ht="14.25">
      <c r="A6" s="4" t="str">
        <f>All!A6</f>
        <v>Tentage</v>
      </c>
      <c r="D6" s="1"/>
      <c r="E6" s="1"/>
      <c r="F6" s="10"/>
      <c r="G6" s="10"/>
      <c r="H6" s="10"/>
      <c r="J6" s="9" t="str">
        <f>"We, the undersigned members of the "&amp;D4&amp;" patrol:"</f>
        <v>We, the undersigned members of the Gr Br patrol: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4.25">
      <c r="A7" s="4"/>
      <c r="B7" s="1" t="str">
        <f>All!B7</f>
        <v>Tarp, large</v>
      </c>
      <c r="D7" s="22">
        <f>+All!H7</f>
        <v>0</v>
      </c>
      <c r="E7" s="12">
        <v>0</v>
      </c>
      <c r="F7" s="50">
        <f>+D7-E7</f>
        <v>0</v>
      </c>
      <c r="G7" s="10"/>
      <c r="H7" s="7"/>
      <c r="J7" s="9" t="s">
        <v>50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4.25">
      <c r="A8" s="4"/>
      <c r="B8" s="1" t="str">
        <f>All!B8</f>
        <v>Tarp, medium</v>
      </c>
      <c r="D8" s="22">
        <f>+All!H8</f>
        <v>0</v>
      </c>
      <c r="E8" s="17">
        <v>0</v>
      </c>
      <c r="F8" s="50">
        <f aca="true" t="shared" si="0" ref="F8:F16">+D8-E8</f>
        <v>0</v>
      </c>
      <c r="G8" s="10"/>
      <c r="H8" s="7"/>
      <c r="J8" s="9" t="s">
        <v>51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4.25">
      <c r="A9" s="4"/>
      <c r="B9" s="1" t="str">
        <f>All!B9</f>
        <v>Tarp, backpack</v>
      </c>
      <c r="D9" s="22">
        <f>+All!H9</f>
        <v>0</v>
      </c>
      <c r="E9" s="17">
        <v>0</v>
      </c>
      <c r="F9" s="50">
        <f t="shared" si="0"/>
        <v>0</v>
      </c>
      <c r="G9" s="10"/>
      <c r="H9" s="7"/>
      <c r="J9" s="9" t="s">
        <v>52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4.25">
      <c r="A10" s="4"/>
      <c r="B10" s="1" t="s">
        <v>99</v>
      </c>
      <c r="D10" s="22">
        <f>+All!H10</f>
        <v>0</v>
      </c>
      <c r="E10" s="17">
        <v>0</v>
      </c>
      <c r="F10" s="50">
        <f t="shared" si="0"/>
        <v>0</v>
      </c>
      <c r="G10" s="10"/>
      <c r="H10" s="7"/>
      <c r="J10" s="9" t="s">
        <v>38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4.25">
      <c r="A11" s="4"/>
      <c r="B11" s="1" t="str">
        <f>All!B11</f>
        <v>Tents, 4 man</v>
      </c>
      <c r="D11" s="22">
        <f>+All!H11</f>
        <v>3</v>
      </c>
      <c r="E11" s="17">
        <v>3</v>
      </c>
      <c r="F11" s="50">
        <f t="shared" si="0"/>
        <v>0</v>
      </c>
      <c r="G11" s="10"/>
      <c r="H11" s="7"/>
      <c r="J11" s="9" t="s">
        <v>39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4.25">
      <c r="A12" s="4"/>
      <c r="B12" s="1" t="str">
        <f>All!B12</f>
        <v>Tents, 2 man</v>
      </c>
      <c r="D12" s="22">
        <f>+All!H12</f>
        <v>0</v>
      </c>
      <c r="E12" s="17">
        <v>0</v>
      </c>
      <c r="F12" s="50">
        <f t="shared" si="0"/>
        <v>0</v>
      </c>
      <c r="G12" s="10"/>
      <c r="H12" s="7"/>
      <c r="J12" s="9" t="s">
        <v>40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4.25">
      <c r="A13" s="4"/>
      <c r="B13" s="1" t="str">
        <f>All!B13</f>
        <v>Bag of Tarp poles</v>
      </c>
      <c r="D13" s="22">
        <f>+All!H13</f>
        <v>0</v>
      </c>
      <c r="E13" s="17">
        <v>0</v>
      </c>
      <c r="F13" s="50">
        <f t="shared" si="0"/>
        <v>0</v>
      </c>
      <c r="G13" s="10"/>
      <c r="H13" s="7"/>
      <c r="J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4.25">
      <c r="A14" s="4"/>
      <c r="B14" s="1" t="str">
        <f>All!B14</f>
        <v>Groundsheets</v>
      </c>
      <c r="D14" s="22">
        <f>+All!H14</f>
        <v>0</v>
      </c>
      <c r="E14" s="17">
        <v>0</v>
      </c>
      <c r="F14" s="50">
        <f t="shared" si="0"/>
        <v>0</v>
      </c>
      <c r="G14" s="10"/>
      <c r="H14" s="7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4.25">
      <c r="A15" s="4"/>
      <c r="B15" s="1" t="str">
        <f>All!B15</f>
        <v>Rope</v>
      </c>
      <c r="D15" s="22">
        <f>+All!H15</f>
        <v>1</v>
      </c>
      <c r="E15" s="17">
        <v>1</v>
      </c>
      <c r="F15" s="50">
        <f t="shared" si="0"/>
        <v>0</v>
      </c>
      <c r="G15" s="10"/>
      <c r="H15" s="7"/>
      <c r="J15" s="1" t="s">
        <v>46</v>
      </c>
      <c r="L15" s="9" t="s">
        <v>44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5" customFormat="1" ht="14.25">
      <c r="A16" s="20"/>
      <c r="B16" s="5" t="str">
        <f>All!B16</f>
        <v>Stakes</v>
      </c>
      <c r="D16" s="22">
        <f>+All!H16</f>
        <v>0</v>
      </c>
      <c r="E16" s="19">
        <v>0</v>
      </c>
      <c r="F16" s="50">
        <f t="shared" si="0"/>
        <v>0</v>
      </c>
      <c r="G16" s="10"/>
      <c r="H16" s="7"/>
      <c r="I16" s="9"/>
      <c r="K16" s="9"/>
      <c r="M16" s="9" t="s">
        <v>41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4.25">
      <c r="A17" s="4" t="str">
        <f>All!A18</f>
        <v>Kitchen</v>
      </c>
      <c r="D17" s="14"/>
      <c r="E17" s="14"/>
      <c r="F17" s="51"/>
      <c r="G17" s="10"/>
      <c r="J17" s="21"/>
      <c r="L17" s="21"/>
      <c r="M17" s="9" t="s">
        <v>42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4.25">
      <c r="A18" s="4"/>
      <c r="B18" s="1" t="str">
        <f>All!B19</f>
        <v>Dutch Oven</v>
      </c>
      <c r="D18" s="22">
        <f>+All!H19</f>
        <v>1</v>
      </c>
      <c r="E18" s="17">
        <v>1</v>
      </c>
      <c r="F18" s="50">
        <f aca="true" t="shared" si="1" ref="F18:F37">+D18-E18</f>
        <v>0</v>
      </c>
      <c r="G18" s="10"/>
      <c r="H18" s="7"/>
      <c r="J18" s="21"/>
      <c r="L18" s="21"/>
      <c r="M18" s="9" t="s">
        <v>43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4.25">
      <c r="A19" s="4"/>
      <c r="B19" s="1" t="str">
        <f>All!B20</f>
        <v>Griddle</v>
      </c>
      <c r="D19" s="22">
        <f>+All!H20</f>
        <v>1</v>
      </c>
      <c r="E19" s="17">
        <v>3</v>
      </c>
      <c r="F19" s="50">
        <f t="shared" si="1"/>
        <v>-2</v>
      </c>
      <c r="G19" s="10"/>
      <c r="H19" s="7"/>
      <c r="J19" s="21"/>
      <c r="L19" s="21"/>
      <c r="M19" s="9" t="s">
        <v>45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4.25">
      <c r="A20" s="4"/>
      <c r="B20" s="1" t="str">
        <f>All!B21</f>
        <v>Hot-pot pliers</v>
      </c>
      <c r="D20" s="22">
        <f>+All!H21</f>
        <v>1</v>
      </c>
      <c r="E20" s="17">
        <v>1</v>
      </c>
      <c r="F20" s="50">
        <f t="shared" si="1"/>
        <v>0</v>
      </c>
      <c r="G20" s="10"/>
      <c r="H20" s="7"/>
      <c r="J20" s="21"/>
      <c r="L20" s="21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4.25">
      <c r="A21" s="4"/>
      <c r="B21" s="1" t="str">
        <f>All!B22</f>
        <v>Large frypan</v>
      </c>
      <c r="D21" s="22">
        <f>+All!H22</f>
        <v>2</v>
      </c>
      <c r="E21" s="17">
        <v>1</v>
      </c>
      <c r="F21" s="50">
        <f t="shared" si="1"/>
        <v>1</v>
      </c>
      <c r="G21" s="10"/>
      <c r="H21" s="7"/>
      <c r="J21" s="21"/>
      <c r="L21" s="21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4.25">
      <c r="A22" s="4"/>
      <c r="B22" s="1" t="str">
        <f>All!B23</f>
        <v>Medium frypan</v>
      </c>
      <c r="D22" s="22">
        <f>+All!H23</f>
        <v>1</v>
      </c>
      <c r="E22" s="17">
        <v>0</v>
      </c>
      <c r="F22" s="50">
        <f t="shared" si="1"/>
        <v>1</v>
      </c>
      <c r="G22" s="10"/>
      <c r="H22" s="7"/>
      <c r="J22" s="21"/>
      <c r="L22" s="21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4.25">
      <c r="A23" s="4"/>
      <c r="B23" s="1" t="str">
        <f>All!B24</f>
        <v>Super large pot</v>
      </c>
      <c r="D23" s="22">
        <f>+All!H24</f>
        <v>0</v>
      </c>
      <c r="E23" s="17">
        <v>0</v>
      </c>
      <c r="F23" s="50">
        <f t="shared" si="1"/>
        <v>0</v>
      </c>
      <c r="G23" s="10"/>
      <c r="H23" s="7"/>
      <c r="J23" s="21"/>
      <c r="L23" s="21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4.25">
      <c r="A24" s="4"/>
      <c r="B24" s="1" t="str">
        <f>All!B25</f>
        <v>Large Pot</v>
      </c>
      <c r="D24" s="22">
        <f>+All!H25</f>
        <v>1</v>
      </c>
      <c r="E24" s="17">
        <v>1</v>
      </c>
      <c r="F24" s="50">
        <f t="shared" si="1"/>
        <v>0</v>
      </c>
      <c r="G24" s="10"/>
      <c r="H24" s="7"/>
      <c r="J24" s="21"/>
      <c r="L24" s="21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4.25">
      <c r="A25" s="4"/>
      <c r="B25" s="1" t="str">
        <f>All!B26</f>
        <v>Medium Pot</v>
      </c>
      <c r="D25" s="22">
        <f>+All!H26</f>
        <v>1</v>
      </c>
      <c r="E25" s="17">
        <v>1</v>
      </c>
      <c r="F25" s="50">
        <f t="shared" si="1"/>
        <v>0</v>
      </c>
      <c r="G25" s="10"/>
      <c r="H25" s="7"/>
      <c r="J25" s="21"/>
      <c r="L25" s="21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4.25">
      <c r="A26" s="4"/>
      <c r="B26" s="1" t="s">
        <v>120</v>
      </c>
      <c r="D26" s="22">
        <f>+All!H27</f>
        <v>1</v>
      </c>
      <c r="E26" s="17">
        <v>1</v>
      </c>
      <c r="F26" s="50"/>
      <c r="G26" s="10"/>
      <c r="H26" s="7"/>
      <c r="J26" s="21"/>
      <c r="L26" s="21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4.25">
      <c r="A27" s="4"/>
      <c r="B27" s="1" t="str">
        <f>All!B28</f>
        <v>Coffee pot</v>
      </c>
      <c r="D27" s="22">
        <f>+All!H28</f>
        <v>0</v>
      </c>
      <c r="E27" s="17">
        <v>0</v>
      </c>
      <c r="F27" s="50">
        <f t="shared" si="1"/>
        <v>0</v>
      </c>
      <c r="G27" s="10"/>
      <c r="H27" s="7"/>
      <c r="J27" s="21"/>
      <c r="L27" s="21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4.25">
      <c r="A28" s="4"/>
      <c r="B28" s="1" t="str">
        <f>All!B29</f>
        <v>Spatula</v>
      </c>
      <c r="D28" s="22">
        <f>+All!H29</f>
        <v>1</v>
      </c>
      <c r="E28" s="17">
        <v>1</v>
      </c>
      <c r="F28" s="50">
        <f t="shared" si="1"/>
        <v>0</v>
      </c>
      <c r="G28" s="10"/>
      <c r="H28" s="7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4.25">
      <c r="A29" s="4"/>
      <c r="B29" s="1" t="str">
        <f>All!B30</f>
        <v>ServingSpoon</v>
      </c>
      <c r="D29" s="22">
        <f>+All!H30</f>
        <v>1</v>
      </c>
      <c r="E29" s="17">
        <v>1</v>
      </c>
      <c r="F29" s="50">
        <f t="shared" si="1"/>
        <v>0</v>
      </c>
      <c r="G29" s="10"/>
      <c r="H29" s="7"/>
      <c r="J29" s="1" t="s">
        <v>47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4.25">
      <c r="A30" s="4"/>
      <c r="B30" s="1" t="str">
        <f>All!B31</f>
        <v>Ladle</v>
      </c>
      <c r="D30" s="22">
        <f>+All!H31</f>
        <v>1</v>
      </c>
      <c r="E30" s="17">
        <v>1</v>
      </c>
      <c r="F30" s="50">
        <f t="shared" si="1"/>
        <v>0</v>
      </c>
      <c r="G30" s="10"/>
      <c r="H30" s="7"/>
      <c r="J30" s="1" t="s">
        <v>48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4.25">
      <c r="A31" s="4"/>
      <c r="B31" s="1" t="str">
        <f>All!B32</f>
        <v>Can Opener</v>
      </c>
      <c r="D31" s="22">
        <f>+All!H32</f>
        <v>1</v>
      </c>
      <c r="E31" s="17">
        <v>1</v>
      </c>
      <c r="F31" s="50">
        <f t="shared" si="1"/>
        <v>0</v>
      </c>
      <c r="G31" s="10"/>
      <c r="H31" s="7"/>
      <c r="J31" s="2" t="s">
        <v>49</v>
      </c>
      <c r="L31" s="5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4.25">
      <c r="A32" s="4"/>
      <c r="B32" s="1" t="str">
        <f>All!B33</f>
        <v>Knife</v>
      </c>
      <c r="D32" s="22">
        <f>+All!H33</f>
        <v>1</v>
      </c>
      <c r="E32" s="17">
        <v>1</v>
      </c>
      <c r="F32" s="50">
        <f t="shared" si="1"/>
        <v>0</v>
      </c>
      <c r="G32" s="10"/>
      <c r="H32" s="7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4.25">
      <c r="A33" s="4"/>
      <c r="B33" s="1" t="str">
        <f>All!B34</f>
        <v>Water container</v>
      </c>
      <c r="D33" s="22">
        <f>+All!H34</f>
        <v>2</v>
      </c>
      <c r="E33" s="17">
        <v>2</v>
      </c>
      <c r="F33" s="50">
        <f t="shared" si="1"/>
        <v>0</v>
      </c>
      <c r="G33" s="10"/>
      <c r="H33" s="7"/>
      <c r="J33" s="1" t="s">
        <v>53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4.25">
      <c r="A34" s="4"/>
      <c r="B34" s="1" t="str">
        <f>All!B35</f>
        <v>Cooler</v>
      </c>
      <c r="D34" s="22">
        <f>+All!H35</f>
        <v>0</v>
      </c>
      <c r="E34" s="17">
        <v>0</v>
      </c>
      <c r="F34" s="50">
        <f t="shared" si="1"/>
        <v>0</v>
      </c>
      <c r="G34" s="10"/>
      <c r="H34" s="7"/>
      <c r="J34" s="1" t="s">
        <v>54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4.25">
      <c r="A35" s="4"/>
      <c r="B35" s="1" t="str">
        <f>All!B36</f>
        <v>Drink cooler</v>
      </c>
      <c r="D35" s="22">
        <f>+All!H36</f>
        <v>0</v>
      </c>
      <c r="E35" s="17">
        <v>0</v>
      </c>
      <c r="F35" s="50">
        <f t="shared" si="1"/>
        <v>0</v>
      </c>
      <c r="G35" s="10"/>
      <c r="H35" s="7"/>
      <c r="J35" s="1" t="s">
        <v>55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4.25">
      <c r="A36" s="4"/>
      <c r="B36" s="1" t="s">
        <v>117</v>
      </c>
      <c r="D36" s="22">
        <f>+All!H37</f>
        <v>0</v>
      </c>
      <c r="E36" s="40">
        <v>0</v>
      </c>
      <c r="F36" s="50">
        <f t="shared" si="1"/>
        <v>0</v>
      </c>
      <c r="G36" s="10"/>
      <c r="H36" s="7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s="5" customFormat="1" ht="14.25">
      <c r="A37" s="20"/>
      <c r="B37" s="5" t="str">
        <f>All!B38</f>
        <v>Wash buckets</v>
      </c>
      <c r="D37" s="22">
        <f>+All!H38</f>
        <v>0</v>
      </c>
      <c r="E37" s="19">
        <v>0</v>
      </c>
      <c r="F37" s="50">
        <f t="shared" si="1"/>
        <v>0</v>
      </c>
      <c r="G37" s="10"/>
      <c r="H37" s="7"/>
      <c r="I37" s="9"/>
      <c r="J37" s="1" t="str">
        <f>J15</f>
        <v>Printed names:</v>
      </c>
      <c r="K37" s="9"/>
      <c r="L37" s="9" t="str">
        <f>L15</f>
        <v>Signatures: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14.25">
      <c r="A38" s="4" t="str">
        <f>All!A40</f>
        <v>Fire</v>
      </c>
      <c r="D38" s="14"/>
      <c r="E38" s="14"/>
      <c r="F38" s="51"/>
      <c r="G38" s="10"/>
      <c r="H38" s="10"/>
      <c r="J38" s="5"/>
      <c r="L38" s="5"/>
      <c r="M38" s="9" t="s">
        <v>56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ht="14.25">
      <c r="A39" s="4"/>
      <c r="B39" s="1" t="str">
        <f>All!B41</f>
        <v>Propane</v>
      </c>
      <c r="D39" s="22">
        <f>+All!H41</f>
        <v>0</v>
      </c>
      <c r="E39" s="17">
        <v>0</v>
      </c>
      <c r="F39" s="50">
        <f aca="true" t="shared" si="2" ref="F39:F47">+D39-E39</f>
        <v>0</v>
      </c>
      <c r="G39" s="10"/>
      <c r="H39" s="7"/>
      <c r="J39" s="21"/>
      <c r="L39" s="21"/>
      <c r="M39" s="9" t="s">
        <v>57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ht="14.25">
      <c r="A40" s="4"/>
      <c r="B40" s="1" t="str">
        <f>All!B42</f>
        <v>Stove, 2 burner</v>
      </c>
      <c r="D40" s="22">
        <f>+All!H42</f>
        <v>1</v>
      </c>
      <c r="E40" s="17">
        <v>1</v>
      </c>
      <c r="F40" s="50">
        <f t="shared" si="2"/>
        <v>0</v>
      </c>
      <c r="G40" s="10"/>
      <c r="H40" s="7"/>
      <c r="J40" s="21"/>
      <c r="L40" s="21"/>
      <c r="M40" s="9" t="s">
        <v>57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ht="14.25">
      <c r="A41" s="4"/>
      <c r="B41" s="1" t="str">
        <f>All!B43</f>
        <v>Stove, backpacker</v>
      </c>
      <c r="D41" s="22">
        <f>+All!H43</f>
        <v>0</v>
      </c>
      <c r="E41" s="17">
        <v>0</v>
      </c>
      <c r="F41" s="50">
        <f t="shared" si="2"/>
        <v>0</v>
      </c>
      <c r="G41" s="10"/>
      <c r="H41" s="7"/>
      <c r="J41" s="21"/>
      <c r="L41" s="21"/>
      <c r="M41" s="9" t="s">
        <v>57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ht="14.25">
      <c r="A42" s="4"/>
      <c r="B42" s="1" t="s">
        <v>100</v>
      </c>
      <c r="D42" s="22">
        <f>+All!H44</f>
        <v>0</v>
      </c>
      <c r="E42" s="17">
        <v>0</v>
      </c>
      <c r="F42" s="50">
        <f t="shared" si="2"/>
        <v>0</v>
      </c>
      <c r="G42" s="10"/>
      <c r="H42" s="7"/>
      <c r="J42" s="21"/>
      <c r="L42" s="21"/>
      <c r="M42" s="9" t="s">
        <v>58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ht="14.25">
      <c r="A43" s="4"/>
      <c r="B43" s="1" t="str">
        <f>All!B45</f>
        <v>Fuel bottle</v>
      </c>
      <c r="D43" s="22">
        <f>+All!H45</f>
        <v>0</v>
      </c>
      <c r="E43" s="17">
        <v>0</v>
      </c>
      <c r="F43" s="50">
        <f t="shared" si="2"/>
        <v>0</v>
      </c>
      <c r="G43" s="10"/>
      <c r="H43" s="7"/>
      <c r="J43" s="21"/>
      <c r="L43" s="21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ht="14.25">
      <c r="A44" s="4"/>
      <c r="B44" s="1" t="str">
        <f>All!B46</f>
        <v>Propane stalk</v>
      </c>
      <c r="D44" s="22">
        <f>+All!H46</f>
        <v>1</v>
      </c>
      <c r="E44" s="17">
        <v>1</v>
      </c>
      <c r="F44" s="50">
        <f t="shared" si="2"/>
        <v>0</v>
      </c>
      <c r="G44" s="10"/>
      <c r="H44" s="7"/>
      <c r="J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4.25">
      <c r="A45" s="4"/>
      <c r="B45" s="1" t="str">
        <f>All!B47</f>
        <v>Propane hose</v>
      </c>
      <c r="D45" s="22">
        <f>+All!H47</f>
        <v>1</v>
      </c>
      <c r="E45" s="17">
        <v>1</v>
      </c>
      <c r="F45" s="50">
        <f t="shared" si="2"/>
        <v>0</v>
      </c>
      <c r="G45" s="10"/>
      <c r="H45" s="7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4.25">
      <c r="A46" s="4"/>
      <c r="B46" s="1" t="str">
        <f>All!B48</f>
        <v>Lantern</v>
      </c>
      <c r="D46" s="22">
        <f>+All!H48</f>
        <v>1</v>
      </c>
      <c r="E46" s="17">
        <v>1</v>
      </c>
      <c r="F46" s="50">
        <f t="shared" si="2"/>
        <v>0</v>
      </c>
      <c r="G46" s="10"/>
      <c r="H46" s="7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s="5" customFormat="1" ht="14.25">
      <c r="A47" s="20"/>
      <c r="B47" s="5" t="str">
        <f>All!B49</f>
        <v>Grill (grate)</v>
      </c>
      <c r="D47" s="22">
        <f>+All!H49</f>
        <v>1</v>
      </c>
      <c r="E47" s="19">
        <v>1</v>
      </c>
      <c r="F47" s="50">
        <f t="shared" si="2"/>
        <v>0</v>
      </c>
      <c r="G47" s="10"/>
      <c r="H47" s="7"/>
      <c r="I47" s="9"/>
      <c r="J47" s="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4.25">
      <c r="A48" s="4" t="str">
        <f>All!A50</f>
        <v>Other</v>
      </c>
      <c r="D48" s="14"/>
      <c r="E48" s="14"/>
      <c r="F48" s="51"/>
      <c r="G48" s="10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4.25">
      <c r="A49" s="4"/>
      <c r="B49" s="1" t="str">
        <f>All!B51</f>
        <v>Big plastic tub</v>
      </c>
      <c r="D49" s="22">
        <f>+All!H51</f>
        <v>1</v>
      </c>
      <c r="E49" s="17">
        <v>1</v>
      </c>
      <c r="F49" s="50">
        <f>+D49-E49</f>
        <v>0</v>
      </c>
      <c r="G49" s="10"/>
      <c r="H49" s="7"/>
      <c r="J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ht="14.25">
      <c r="A50" s="4"/>
      <c r="B50" s="1" t="s">
        <v>125</v>
      </c>
      <c r="D50" s="22">
        <f>+All!H52</f>
        <v>0</v>
      </c>
      <c r="E50" s="17">
        <v>0</v>
      </c>
      <c r="F50" s="50">
        <f>+D50-E50</f>
        <v>0</v>
      </c>
      <c r="G50" s="10"/>
      <c r="H50" s="7"/>
      <c r="J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ht="14.25">
      <c r="A51" s="4"/>
      <c r="B51" s="1" t="str">
        <f>All!B53</f>
        <v>Shovel</v>
      </c>
      <c r="D51" s="22">
        <f>+All!H53</f>
        <v>1</v>
      </c>
      <c r="E51" s="17">
        <v>1</v>
      </c>
      <c r="F51" s="50">
        <f>+D51-E51</f>
        <v>0</v>
      </c>
      <c r="G51" s="10"/>
      <c r="H51" s="7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s="5" customFormat="1" ht="14.25">
      <c r="A52" s="20"/>
      <c r="B52" s="5" t="str">
        <f>All!B54</f>
        <v>Saw</v>
      </c>
      <c r="D52" s="24">
        <f>+All!H54</f>
        <v>1</v>
      </c>
      <c r="E52" s="19">
        <v>1</v>
      </c>
      <c r="F52" s="50">
        <f>+D52-E52</f>
        <v>0</v>
      </c>
      <c r="G52" s="10"/>
      <c r="H52" s="7"/>
      <c r="I52" s="9"/>
      <c r="J52" s="1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21:256" ht="13.5"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0:256" ht="13.5">
      <c r="J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21:256" ht="13.5"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21:256" ht="13.5"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21:256" ht="13.5"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21:256" ht="13.5"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21:256" ht="13.5"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2:256" ht="13.5">
      <c r="B60" s="1" t="s">
        <v>111</v>
      </c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21:256" ht="13.5"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21:256" ht="13.5"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21:256" ht="13.5"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21:256" ht="13.5"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21:256" ht="13.5"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21:256" ht="13.5"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21:256" ht="13.5"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21:256" ht="13.5"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21:256" ht="13.5"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</row>
    <row r="70" spans="21:256" ht="13.5"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21:256" ht="13.5"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21:256" ht="13.5"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21:256" ht="13.5"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21:256" ht="13.5"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21:256" ht="13.5"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21:256" ht="13.5"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21:256" ht="13.5"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21:256" ht="13.5"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pans="21:256" ht="13.5"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21:256" ht="13.5"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21:256" ht="13.5"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21:256" ht="13.5"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21:256" ht="13.5"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pans="21:256" ht="13.5"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21:256" ht="13.5"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</row>
    <row r="86" spans="21:256" ht="13.5"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21:256" ht="13.5"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21:256" ht="13.5"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21:256" ht="13.5"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21:256" ht="13.5"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21:256" ht="13.5"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21:256" ht="13.5"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21:256" ht="13.5"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21:256" ht="13.5"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21:256" ht="13.5"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</sheetData>
  <printOptions horizontalCentered="1"/>
  <pageMargins left="0.39" right="0.32" top="0.5" bottom="0.49" header="0.32" footer="0.3"/>
  <pageSetup fitToHeight="1" fitToWidth="1" orientation="portrait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A1">
      <selection activeCell="I34" sqref="I34"/>
    </sheetView>
  </sheetViews>
  <sheetFormatPr defaultColWidth="9.140625" defaultRowHeight="12.75"/>
  <cols>
    <col min="1" max="1" width="5.00390625" style="54" customWidth="1"/>
    <col min="2" max="2" width="20.00390625" style="54" customWidth="1"/>
    <col min="3" max="3" width="3.140625" style="54" customWidth="1"/>
    <col min="4" max="10" width="8.8515625" style="54" customWidth="1"/>
    <col min="11" max="11" width="10.57421875" style="54" bestFit="1" customWidth="1"/>
    <col min="12" max="12" width="10.00390625" style="54" bestFit="1" customWidth="1"/>
    <col min="13" max="13" width="8.8515625" style="54" customWidth="1"/>
    <col min="14" max="14" width="2.140625" style="54" customWidth="1"/>
    <col min="15" max="15" width="31.00390625" style="54" bestFit="1" customWidth="1"/>
    <col min="16" max="16384" width="8.8515625" style="54" customWidth="1"/>
  </cols>
  <sheetData>
    <row r="1" spans="1:14" ht="13.5">
      <c r="A1" s="53" t="s">
        <v>107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3.5">
      <c r="A2" s="53" t="s">
        <v>155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5" spans="1:15" ht="13.5">
      <c r="A5" s="55"/>
      <c r="B5" s="55"/>
      <c r="D5" s="55"/>
      <c r="E5" s="55" t="s">
        <v>144</v>
      </c>
      <c r="F5" s="55"/>
      <c r="G5" s="55" t="s">
        <v>146</v>
      </c>
      <c r="H5" s="55" t="s">
        <v>148</v>
      </c>
      <c r="I5" s="55" t="s">
        <v>147</v>
      </c>
      <c r="J5" s="55" t="s">
        <v>149</v>
      </c>
      <c r="K5" s="55" t="s">
        <v>147</v>
      </c>
      <c r="L5" s="55" t="s">
        <v>152</v>
      </c>
      <c r="M5" s="55" t="s">
        <v>149</v>
      </c>
      <c r="O5" s="55"/>
    </row>
    <row r="6" spans="1:15" ht="13.5">
      <c r="A6" s="56"/>
      <c r="B6" s="56" t="s">
        <v>156</v>
      </c>
      <c r="D6" s="56" t="s">
        <v>142</v>
      </c>
      <c r="E6" s="56" t="s">
        <v>145</v>
      </c>
      <c r="F6" s="56" t="s">
        <v>143</v>
      </c>
      <c r="G6" s="56" t="s">
        <v>145</v>
      </c>
      <c r="H6" s="56" t="s">
        <v>142</v>
      </c>
      <c r="I6" s="56" t="s">
        <v>3</v>
      </c>
      <c r="J6" s="56" t="s">
        <v>150</v>
      </c>
      <c r="K6" s="56" t="s">
        <v>151</v>
      </c>
      <c r="L6" s="56" t="s">
        <v>153</v>
      </c>
      <c r="M6" s="56" t="s">
        <v>154</v>
      </c>
      <c r="O6" s="56" t="s">
        <v>106</v>
      </c>
    </row>
    <row r="8" spans="2:13" ht="13.5">
      <c r="B8" s="54" t="s">
        <v>157</v>
      </c>
      <c r="D8" s="54">
        <v>1</v>
      </c>
      <c r="E8" s="54">
        <v>1</v>
      </c>
      <c r="F8" s="54">
        <v>1</v>
      </c>
      <c r="G8" s="54">
        <v>1</v>
      </c>
      <c r="H8" s="54">
        <v>1</v>
      </c>
      <c r="I8" s="54">
        <v>7</v>
      </c>
      <c r="J8" s="54">
        <v>2</v>
      </c>
      <c r="K8" s="54">
        <v>4</v>
      </c>
      <c r="L8" s="54">
        <v>1</v>
      </c>
      <c r="M8" s="54">
        <v>2</v>
      </c>
    </row>
    <row r="9" spans="2:13" ht="13.5">
      <c r="B9" s="54" t="s">
        <v>158</v>
      </c>
      <c r="D9" s="54">
        <v>1</v>
      </c>
      <c r="E9" s="54">
        <v>1</v>
      </c>
      <c r="F9" s="54">
        <v>1</v>
      </c>
      <c r="G9" s="54">
        <v>1</v>
      </c>
      <c r="H9" s="54">
        <v>1</v>
      </c>
      <c r="I9" s="54">
        <v>6</v>
      </c>
      <c r="J9" s="54">
        <v>2</v>
      </c>
      <c r="K9" s="54">
        <v>4</v>
      </c>
      <c r="L9" s="54">
        <v>1</v>
      </c>
      <c r="M9" s="54">
        <v>2</v>
      </c>
    </row>
    <row r="11" spans="2:13" ht="13.5">
      <c r="B11" s="54" t="s">
        <v>159</v>
      </c>
      <c r="D11" s="54">
        <v>1</v>
      </c>
      <c r="E11" s="54">
        <v>1</v>
      </c>
      <c r="F11" s="54">
        <v>1</v>
      </c>
      <c r="G11" s="54">
        <v>1</v>
      </c>
      <c r="H11" s="54">
        <v>1</v>
      </c>
      <c r="I11" s="54">
        <v>7</v>
      </c>
      <c r="J11" s="54">
        <v>2</v>
      </c>
      <c r="K11" s="54">
        <v>4</v>
      </c>
      <c r="L11" s="54">
        <v>1</v>
      </c>
      <c r="M11" s="54">
        <v>2</v>
      </c>
    </row>
    <row r="12" spans="2:13" ht="13.5">
      <c r="B12" s="54" t="s">
        <v>160</v>
      </c>
      <c r="D12" s="54">
        <v>1</v>
      </c>
      <c r="E12" s="54">
        <v>1</v>
      </c>
      <c r="F12" s="54">
        <v>1</v>
      </c>
      <c r="G12" s="54">
        <v>1</v>
      </c>
      <c r="H12" s="54">
        <v>1</v>
      </c>
      <c r="I12" s="54">
        <v>7</v>
      </c>
      <c r="J12" s="54">
        <v>2</v>
      </c>
      <c r="K12" s="54">
        <v>4</v>
      </c>
      <c r="L12" s="54">
        <v>1</v>
      </c>
      <c r="M12" s="54">
        <v>2</v>
      </c>
    </row>
    <row r="13" spans="2:13" ht="13.5">
      <c r="B13" s="54" t="s">
        <v>161</v>
      </c>
      <c r="D13" s="54">
        <v>1</v>
      </c>
      <c r="E13" s="54">
        <v>1</v>
      </c>
      <c r="F13" s="54">
        <v>1</v>
      </c>
      <c r="G13" s="54">
        <v>1</v>
      </c>
      <c r="H13" s="54">
        <v>1</v>
      </c>
      <c r="I13" s="54">
        <v>4</v>
      </c>
      <c r="J13" s="54">
        <v>2</v>
      </c>
      <c r="K13" s="54">
        <v>4</v>
      </c>
      <c r="L13" s="54">
        <v>1</v>
      </c>
      <c r="M13" s="54">
        <v>2</v>
      </c>
    </row>
    <row r="15" spans="2:13" ht="13.5">
      <c r="B15" s="54" t="s">
        <v>162</v>
      </c>
      <c r="D15" s="54">
        <v>1</v>
      </c>
      <c r="E15" s="54">
        <v>1</v>
      </c>
      <c r="F15" s="54">
        <v>1</v>
      </c>
      <c r="G15" s="54">
        <v>1</v>
      </c>
      <c r="H15" s="54">
        <v>1</v>
      </c>
      <c r="I15" s="54">
        <v>4</v>
      </c>
      <c r="J15" s="54">
        <v>2</v>
      </c>
      <c r="K15" s="54">
        <v>4</v>
      </c>
      <c r="L15" s="54">
        <v>1</v>
      </c>
      <c r="M15" s="54">
        <v>2</v>
      </c>
    </row>
    <row r="16" spans="2:13" ht="13.5">
      <c r="B16" s="54" t="s">
        <v>163</v>
      </c>
      <c r="D16" s="54">
        <v>1</v>
      </c>
      <c r="E16" s="54">
        <v>1</v>
      </c>
      <c r="F16" s="54">
        <v>1</v>
      </c>
      <c r="G16" s="54">
        <v>1</v>
      </c>
      <c r="H16" s="54">
        <v>1</v>
      </c>
      <c r="I16" s="54">
        <v>5</v>
      </c>
      <c r="J16" s="54">
        <v>2</v>
      </c>
      <c r="K16" s="54">
        <v>4</v>
      </c>
      <c r="L16" s="54">
        <v>1</v>
      </c>
      <c r="M16" s="54">
        <v>2</v>
      </c>
    </row>
    <row r="17" spans="2:15" ht="13.5">
      <c r="B17" s="54" t="s">
        <v>164</v>
      </c>
      <c r="D17" s="54">
        <v>1</v>
      </c>
      <c r="E17" s="54">
        <v>1</v>
      </c>
      <c r="F17" s="54">
        <v>1</v>
      </c>
      <c r="G17" s="54">
        <v>1</v>
      </c>
      <c r="H17" s="54">
        <v>1</v>
      </c>
      <c r="I17" s="54">
        <v>5</v>
      </c>
      <c r="J17" s="54">
        <v>2</v>
      </c>
      <c r="K17" s="54">
        <v>4</v>
      </c>
      <c r="L17" s="54">
        <v>1</v>
      </c>
      <c r="M17" s="54">
        <v>1</v>
      </c>
      <c r="O17" s="54" t="s">
        <v>171</v>
      </c>
    </row>
    <row r="18" spans="2:13" ht="13.5">
      <c r="B18" s="54" t="s">
        <v>165</v>
      </c>
      <c r="D18" s="54">
        <v>1</v>
      </c>
      <c r="E18" s="54">
        <v>1</v>
      </c>
      <c r="F18" s="54">
        <v>1</v>
      </c>
      <c r="G18" s="54">
        <v>1</v>
      </c>
      <c r="H18" s="54">
        <v>1</v>
      </c>
      <c r="I18" s="54">
        <v>4</v>
      </c>
      <c r="J18" s="54">
        <v>2</v>
      </c>
      <c r="K18" s="54">
        <v>4</v>
      </c>
      <c r="L18" s="54">
        <v>1</v>
      </c>
      <c r="M18" s="54">
        <v>2</v>
      </c>
    </row>
    <row r="20" spans="2:13" ht="13.5">
      <c r="B20" s="54" t="s">
        <v>166</v>
      </c>
      <c r="D20" s="54">
        <v>1</v>
      </c>
      <c r="E20" s="54">
        <v>1</v>
      </c>
      <c r="F20" s="54">
        <v>1</v>
      </c>
      <c r="G20" s="54">
        <v>1</v>
      </c>
      <c r="H20" s="54">
        <v>1</v>
      </c>
      <c r="I20" s="54">
        <v>4</v>
      </c>
      <c r="J20" s="54">
        <v>2</v>
      </c>
      <c r="K20" s="54">
        <v>4</v>
      </c>
      <c r="L20" s="54">
        <v>1</v>
      </c>
      <c r="M20" s="54">
        <v>2</v>
      </c>
    </row>
    <row r="22" spans="2:15" ht="13.5">
      <c r="B22" s="54" t="s">
        <v>167</v>
      </c>
      <c r="D22" s="54">
        <v>1</v>
      </c>
      <c r="E22" s="54">
        <v>1</v>
      </c>
      <c r="F22" s="54">
        <v>1</v>
      </c>
      <c r="G22" s="54">
        <v>1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O22" s="54" t="s">
        <v>172</v>
      </c>
    </row>
    <row r="23" spans="2:13" ht="13.5">
      <c r="B23" s="54" t="s">
        <v>168</v>
      </c>
      <c r="D23" s="54">
        <v>1</v>
      </c>
      <c r="E23" s="54">
        <v>1</v>
      </c>
      <c r="F23" s="54">
        <v>1</v>
      </c>
      <c r="G23" s="54">
        <v>1</v>
      </c>
      <c r="H23" s="54">
        <v>1</v>
      </c>
      <c r="I23" s="54">
        <v>4</v>
      </c>
      <c r="J23" s="54">
        <v>2</v>
      </c>
      <c r="K23" s="54">
        <v>4</v>
      </c>
      <c r="L23" s="54">
        <v>1</v>
      </c>
      <c r="M23" s="54">
        <v>2</v>
      </c>
    </row>
    <row r="24" spans="2:13" ht="13.5">
      <c r="B24" s="54" t="s">
        <v>169</v>
      </c>
      <c r="D24" s="54">
        <v>1</v>
      </c>
      <c r="E24" s="54">
        <v>1</v>
      </c>
      <c r="F24" s="54">
        <v>1</v>
      </c>
      <c r="G24" s="54">
        <v>1</v>
      </c>
      <c r="H24" s="54">
        <v>1</v>
      </c>
      <c r="I24" s="54">
        <v>4</v>
      </c>
      <c r="J24" s="54">
        <v>2</v>
      </c>
      <c r="K24" s="54">
        <v>4</v>
      </c>
      <c r="L24" s="54">
        <v>1</v>
      </c>
      <c r="M24" s="54">
        <v>2</v>
      </c>
    </row>
    <row r="25" spans="2:13" ht="13.5">
      <c r="B25" s="54" t="s">
        <v>170</v>
      </c>
      <c r="D25" s="54">
        <v>1</v>
      </c>
      <c r="E25" s="54">
        <v>1</v>
      </c>
      <c r="F25" s="54">
        <v>1</v>
      </c>
      <c r="G25" s="54">
        <v>1</v>
      </c>
      <c r="H25" s="54">
        <v>1</v>
      </c>
      <c r="I25" s="54">
        <v>4</v>
      </c>
      <c r="J25" s="54">
        <v>2</v>
      </c>
      <c r="K25" s="54">
        <v>4</v>
      </c>
      <c r="L25" s="54">
        <v>1</v>
      </c>
      <c r="M25" s="54">
        <v>2</v>
      </c>
    </row>
    <row r="27" spans="2:8" ht="13.5">
      <c r="B27" s="54" t="s">
        <v>182</v>
      </c>
      <c r="D27" s="54">
        <v>1</v>
      </c>
      <c r="G27" s="54">
        <v>1</v>
      </c>
      <c r="H27" s="54">
        <v>1</v>
      </c>
    </row>
  </sheetData>
  <printOptions horizontalCentered="1"/>
  <pageMargins left="0.75" right="0.75" top="1" bottom="1" header="0.5" footer="0.5"/>
  <pageSetup fitToHeight="1" fitToWidth="1" horizontalDpi="1200" verticalDpi="12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Commonwealth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Best</dc:creator>
  <cp:keywords/>
  <dc:description/>
  <cp:lastModifiedBy>Al Best</cp:lastModifiedBy>
  <cp:lastPrinted>2009-01-19T22:37:34Z</cp:lastPrinted>
  <dcterms:created xsi:type="dcterms:W3CDTF">2002-12-07T12:04:51Z</dcterms:created>
  <dcterms:modified xsi:type="dcterms:W3CDTF">2009-01-19T22:38:18Z</dcterms:modified>
  <cp:category/>
  <cp:version/>
  <cp:contentType/>
  <cp:contentStatus/>
</cp:coreProperties>
</file>