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verview" sheetId="1" r:id="rId1"/>
    <sheet name="Intro" sheetId="2" r:id="rId2"/>
    <sheet name="Test Stat" sheetId="3" r:id="rId3"/>
    <sheet name="Computations" sheetId="4" r:id="rId4"/>
    <sheet name="Assumptions" sheetId="5" r:id="rId5"/>
    <sheet name="Independence, Homogenity, P1=P2" sheetId="6" r:id="rId6"/>
    <sheet name="Example intro" sheetId="7" r:id="rId7"/>
  </sheets>
  <definedNames>
    <definedName name="_xlfn.CHISQ.DIST.RT" hidden="1">#NAME?</definedName>
    <definedName name="_xlfn.CHISQ.INV.RT" hidden="1">#NAME?</definedName>
    <definedName name="_xlfn.CHISQ.TEST" hidden="1">#NAME?</definedName>
  </definedNames>
  <calcPr fullCalcOnLoad="1"/>
</workbook>
</file>

<file path=xl/sharedStrings.xml><?xml version="1.0" encoding="utf-8"?>
<sst xmlns="http://schemas.openxmlformats.org/spreadsheetml/2006/main" count="129" uniqueCount="87">
  <si>
    <t>The procedures for this chapter require categorical or qualitative data.</t>
  </si>
  <si>
    <t>If the data are quantitative then they can be converted to categorical data.</t>
  </si>
  <si>
    <t>The Goodness of Fit Test basically tests:</t>
  </si>
  <si>
    <t>60-69</t>
  </si>
  <si>
    <t>F</t>
  </si>
  <si>
    <t>D</t>
  </si>
  <si>
    <t>C</t>
  </si>
  <si>
    <t>B</t>
  </si>
  <si>
    <t>A</t>
  </si>
  <si>
    <t>70-79</t>
  </si>
  <si>
    <t>80-89</t>
  </si>
  <si>
    <t>90-100</t>
  </si>
  <si>
    <t>Range</t>
  </si>
  <si>
    <t>Category</t>
  </si>
  <si>
    <t>Hypothesized Probability</t>
  </si>
  <si>
    <t>Consider the distribution of test scores for an example</t>
  </si>
  <si>
    <r>
      <t>H</t>
    </r>
    <r>
      <rPr>
        <b/>
        <vertAlign val="subscript"/>
        <sz val="14"/>
        <color indexed="12"/>
        <rFont val="Arial"/>
        <family val="2"/>
      </rPr>
      <t>0</t>
    </r>
    <r>
      <rPr>
        <b/>
        <sz val="12"/>
        <color indexed="12"/>
        <rFont val="Arial"/>
        <family val="2"/>
      </rPr>
      <t>:  The data come from a specified distribution</t>
    </r>
  </si>
  <si>
    <t xml:space="preserve">Expected Number </t>
  </si>
  <si>
    <t xml:space="preserve">Actual Observed Number </t>
  </si>
  <si>
    <t>If the observed is close to the Expected then the Null is probably true.</t>
  </si>
  <si>
    <t>If the observed is NOT close to the Expected then the Null is probably NOT true.</t>
  </si>
  <si>
    <t xml:space="preserve">Use the Chi-square with degrees of freedom = </t>
  </si>
  <si>
    <t># Categories - # Parameters estimated from the data - 1</t>
  </si>
  <si>
    <t>k = Number of Categories</t>
  </si>
  <si>
    <t>Test Statistic =</t>
  </si>
  <si>
    <t>p-value =</t>
  </si>
  <si>
    <r>
      <t>H</t>
    </r>
    <r>
      <rPr>
        <b/>
        <vertAlign val="subscript"/>
        <sz val="14"/>
        <color indexed="12"/>
        <rFont val="Arial"/>
        <family val="2"/>
      </rPr>
      <t>0</t>
    </r>
    <r>
      <rPr>
        <b/>
        <sz val="12"/>
        <color indexed="12"/>
        <rFont val="Arial"/>
        <family val="2"/>
      </rPr>
      <t>:  The two sets of Categories are INDEPENDENT of each other</t>
    </r>
  </si>
  <si>
    <t xml:space="preserve"> (Row Total for that cell) * (Column Total for that cell)/Grand Total</t>
  </si>
  <si>
    <t xml:space="preserve">The probability distribution for testing is the  Chi-square with degrees of freedom = </t>
  </si>
  <si>
    <r>
      <t xml:space="preserve">= Critical Value for </t>
    </r>
    <r>
      <rPr>
        <b/>
        <sz val="14"/>
        <rFont val="Symbol"/>
        <family val="1"/>
      </rPr>
      <t>a</t>
    </r>
    <r>
      <rPr>
        <b/>
        <sz val="12"/>
        <rFont val="Arial"/>
        <family val="2"/>
      </rPr>
      <t>=.05</t>
    </r>
  </si>
  <si>
    <t>Cell values for the TS</t>
  </si>
  <si>
    <t>k = 5 = Number of Categories</t>
  </si>
  <si>
    <t>Degrees of Freedom =</t>
  </si>
  <si>
    <t>&lt; Reject or Accept Null based on this p-value</t>
  </si>
  <si>
    <t xml:space="preserve">Engineering </t>
  </si>
  <si>
    <t>Business</t>
  </si>
  <si>
    <t>Out-of-state</t>
  </si>
  <si>
    <t>In-state</t>
  </si>
  <si>
    <t>Arts</t>
  </si>
  <si>
    <t xml:space="preserve">Total </t>
  </si>
  <si>
    <t xml:space="preserve">For two categorical variables one can summarize data by </t>
  </si>
  <si>
    <t>Using Statistical Independence the Cell Expected Number =</t>
  </si>
  <si>
    <t>a cross-tabulation, cross-classification or contingency table.</t>
  </si>
  <si>
    <t>Expected Number using statistical independence</t>
  </si>
  <si>
    <t>0-59</t>
  </si>
  <si>
    <r>
      <t>H</t>
    </r>
    <r>
      <rPr>
        <b/>
        <vertAlign val="subscript"/>
        <sz val="14"/>
        <color indexed="12"/>
        <rFont val="Arial"/>
        <family val="2"/>
      </rPr>
      <t>A</t>
    </r>
    <r>
      <rPr>
        <b/>
        <sz val="12"/>
        <color indexed="12"/>
        <rFont val="Arial"/>
        <family val="2"/>
      </rPr>
      <t>:  The data do not come from the specified distribution</t>
    </r>
  </si>
  <si>
    <r>
      <t>H</t>
    </r>
    <r>
      <rPr>
        <b/>
        <vertAlign val="subscript"/>
        <sz val="14"/>
        <color indexed="12"/>
        <rFont val="Arial"/>
        <family val="2"/>
      </rPr>
      <t>0</t>
    </r>
    <r>
      <rPr>
        <b/>
        <sz val="12"/>
        <color indexed="12"/>
        <rFont val="Arial"/>
        <family val="2"/>
      </rPr>
      <t xml:space="preserve">:  </t>
    </r>
    <r>
      <rPr>
        <b/>
        <sz val="14"/>
        <color indexed="12"/>
        <rFont val="Times New Roman"/>
        <family val="1"/>
      </rPr>
      <t>p</t>
    </r>
    <r>
      <rPr>
        <b/>
        <vertAlign val="subscript"/>
        <sz val="14"/>
        <color indexed="12"/>
        <rFont val="Times New Roman"/>
        <family val="1"/>
      </rPr>
      <t xml:space="preserve">F </t>
    </r>
    <r>
      <rPr>
        <b/>
        <sz val="12"/>
        <color indexed="12"/>
        <rFont val="Times New Roman"/>
        <family val="1"/>
      </rPr>
      <t xml:space="preserve">= .1, </t>
    </r>
    <r>
      <rPr>
        <b/>
        <sz val="14"/>
        <color indexed="12"/>
        <rFont val="Times New Roman"/>
        <family val="1"/>
      </rPr>
      <t>p</t>
    </r>
    <r>
      <rPr>
        <b/>
        <vertAlign val="subscript"/>
        <sz val="14"/>
        <color indexed="12"/>
        <rFont val="Times New Roman"/>
        <family val="1"/>
      </rPr>
      <t>D</t>
    </r>
    <r>
      <rPr>
        <b/>
        <sz val="12"/>
        <color indexed="12"/>
        <rFont val="Times New Roman"/>
        <family val="1"/>
      </rPr>
      <t xml:space="preserve"> = .15, </t>
    </r>
    <r>
      <rPr>
        <b/>
        <sz val="14"/>
        <color indexed="12"/>
        <rFont val="Times New Roman"/>
        <family val="1"/>
      </rPr>
      <t>p</t>
    </r>
    <r>
      <rPr>
        <b/>
        <vertAlign val="subscript"/>
        <sz val="14"/>
        <color indexed="12"/>
        <rFont val="Times New Roman"/>
        <family val="1"/>
      </rPr>
      <t>C</t>
    </r>
    <r>
      <rPr>
        <b/>
        <sz val="12"/>
        <color indexed="12"/>
        <rFont val="Times New Roman"/>
        <family val="1"/>
      </rPr>
      <t xml:space="preserve"> = .3, </t>
    </r>
    <r>
      <rPr>
        <b/>
        <sz val="14"/>
        <color indexed="12"/>
        <rFont val="Times New Roman"/>
        <family val="1"/>
      </rPr>
      <t>p</t>
    </r>
    <r>
      <rPr>
        <b/>
        <vertAlign val="subscript"/>
        <sz val="14"/>
        <color indexed="12"/>
        <rFont val="Times New Roman"/>
        <family val="1"/>
      </rPr>
      <t xml:space="preserve">B </t>
    </r>
    <r>
      <rPr>
        <b/>
        <sz val="12"/>
        <color indexed="12"/>
        <rFont val="Times New Roman"/>
        <family val="1"/>
      </rPr>
      <t xml:space="preserve">= .25, </t>
    </r>
    <r>
      <rPr>
        <b/>
        <sz val="14"/>
        <color indexed="12"/>
        <rFont val="Times New Roman"/>
        <family val="1"/>
      </rPr>
      <t>p</t>
    </r>
    <r>
      <rPr>
        <b/>
        <vertAlign val="subscript"/>
        <sz val="14"/>
        <color indexed="12"/>
        <rFont val="Times New Roman"/>
        <family val="1"/>
      </rPr>
      <t>A</t>
    </r>
    <r>
      <rPr>
        <b/>
        <sz val="12"/>
        <color indexed="12"/>
        <rFont val="Times New Roman"/>
        <family val="1"/>
      </rPr>
      <t xml:space="preserve"> = .2</t>
    </r>
  </si>
  <si>
    <t>If no paramenters are estimated from the data then degrees of freedom = k-1</t>
  </si>
  <si>
    <t>P-value using the CHITEST function</t>
  </si>
  <si>
    <t>Chapter 15  Goodness of Fit &amp; Independence Tests</t>
  </si>
  <si>
    <r>
      <t>H</t>
    </r>
    <r>
      <rPr>
        <b/>
        <vertAlign val="subscript"/>
        <sz val="14"/>
        <color indexed="12"/>
        <rFont val="Arial"/>
        <family val="2"/>
      </rPr>
      <t>A</t>
    </r>
    <r>
      <rPr>
        <b/>
        <sz val="12"/>
        <color indexed="12"/>
        <rFont val="Arial"/>
        <family val="2"/>
      </rPr>
      <t>:  The two sets of Categories are NOT INDEPENDENT of each other</t>
    </r>
  </si>
  <si>
    <t xml:space="preserve">  These two statements are saying essentially the same thing &amp; use the same testing procedure</t>
  </si>
  <si>
    <r>
      <t>H</t>
    </r>
    <r>
      <rPr>
        <b/>
        <vertAlign val="subscript"/>
        <sz val="14"/>
        <color indexed="12"/>
        <rFont val="Arial"/>
        <family val="2"/>
      </rPr>
      <t>0</t>
    </r>
    <r>
      <rPr>
        <b/>
        <sz val="12"/>
        <color indexed="12"/>
        <rFont val="Arial"/>
        <family val="2"/>
      </rPr>
      <t>:  P</t>
    </r>
    <r>
      <rPr>
        <b/>
        <vertAlign val="subscript"/>
        <sz val="12"/>
        <color indexed="12"/>
        <rFont val="Arial"/>
        <family val="2"/>
      </rPr>
      <t>1</t>
    </r>
    <r>
      <rPr>
        <b/>
        <sz val="12"/>
        <color indexed="12"/>
        <rFont val="Arial"/>
        <family val="2"/>
      </rPr>
      <t>(A) = P</t>
    </r>
    <r>
      <rPr>
        <b/>
        <vertAlign val="subscript"/>
        <sz val="12"/>
        <color indexed="12"/>
        <rFont val="Arial"/>
        <family val="2"/>
      </rPr>
      <t>2</t>
    </r>
    <r>
      <rPr>
        <b/>
        <sz val="12"/>
        <color indexed="12"/>
        <rFont val="Arial"/>
        <family val="2"/>
      </rPr>
      <t xml:space="preserve">(A), </t>
    </r>
    <r>
      <rPr>
        <b/>
        <sz val="11"/>
        <rFont val="Arial"/>
        <family val="2"/>
      </rPr>
      <t>where P</t>
    </r>
    <r>
      <rPr>
        <b/>
        <vertAlign val="subscript"/>
        <sz val="11"/>
        <rFont val="Arial"/>
        <family val="2"/>
      </rPr>
      <t>1</t>
    </r>
    <r>
      <rPr>
        <b/>
        <sz val="11"/>
        <rFont val="Arial"/>
        <family val="2"/>
      </rPr>
      <t>(A) = probability of A in Group 1 &amp;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(A) = probability of A in Group 2</t>
    </r>
  </si>
  <si>
    <r>
      <t>H</t>
    </r>
    <r>
      <rPr>
        <b/>
        <vertAlign val="subscript"/>
        <sz val="14"/>
        <color indexed="12"/>
        <rFont val="Arial"/>
        <family val="2"/>
      </rPr>
      <t>A</t>
    </r>
    <r>
      <rPr>
        <b/>
        <sz val="12"/>
        <color indexed="12"/>
        <rFont val="Arial"/>
        <family val="2"/>
      </rPr>
      <t>:  P</t>
    </r>
    <r>
      <rPr>
        <b/>
        <vertAlign val="subscript"/>
        <sz val="12"/>
        <color indexed="12"/>
        <rFont val="Arial"/>
        <family val="2"/>
      </rPr>
      <t>1</t>
    </r>
    <r>
      <rPr>
        <b/>
        <sz val="12"/>
        <color indexed="12"/>
        <rFont val="Arial"/>
        <family val="2"/>
      </rPr>
      <t xml:space="preserve">(A) </t>
    </r>
    <r>
      <rPr>
        <b/>
        <sz val="12"/>
        <color indexed="12"/>
        <rFont val="Times New Roman"/>
        <family val="1"/>
      </rPr>
      <t>≠</t>
    </r>
    <r>
      <rPr>
        <b/>
        <sz val="12"/>
        <color indexed="12"/>
        <rFont val="Arial"/>
        <family val="2"/>
      </rPr>
      <t xml:space="preserve"> P</t>
    </r>
    <r>
      <rPr>
        <b/>
        <vertAlign val="subscript"/>
        <sz val="12"/>
        <color indexed="12"/>
        <rFont val="Arial"/>
        <family val="2"/>
      </rPr>
      <t>2</t>
    </r>
    <r>
      <rPr>
        <b/>
        <sz val="12"/>
        <color indexed="12"/>
        <rFont val="Arial"/>
        <family val="2"/>
      </rPr>
      <t>(A)</t>
    </r>
  </si>
  <si>
    <r>
      <t>H</t>
    </r>
    <r>
      <rPr>
        <b/>
        <vertAlign val="subscript"/>
        <sz val="14"/>
        <color indexed="12"/>
        <rFont val="Arial"/>
        <family val="2"/>
      </rPr>
      <t>0</t>
    </r>
    <r>
      <rPr>
        <b/>
        <sz val="12"/>
        <color indexed="12"/>
        <rFont val="Arial"/>
        <family val="2"/>
      </rPr>
      <t>:  The distribution of Categories for one set is homogeneous across each of Categories in the other set</t>
    </r>
  </si>
  <si>
    <r>
      <t>H</t>
    </r>
    <r>
      <rPr>
        <b/>
        <vertAlign val="subscript"/>
        <sz val="14"/>
        <color indexed="12"/>
        <rFont val="Arial"/>
        <family val="2"/>
      </rPr>
      <t>A</t>
    </r>
    <r>
      <rPr>
        <b/>
        <sz val="12"/>
        <color indexed="12"/>
        <rFont val="Arial"/>
        <family val="2"/>
      </rPr>
      <t>:  The distribution of Categories for one set is NOT homogeneous across each of Categories in the other set</t>
    </r>
  </si>
  <si>
    <r>
      <t>H</t>
    </r>
    <r>
      <rPr>
        <b/>
        <vertAlign val="subscript"/>
        <sz val="14"/>
        <color indexed="12"/>
        <rFont val="Arial"/>
        <family val="2"/>
      </rPr>
      <t>0</t>
    </r>
    <r>
      <rPr>
        <b/>
        <sz val="12"/>
        <color indexed="12"/>
        <rFont val="Arial"/>
        <family val="2"/>
      </rPr>
      <t>:  The type of student is INDEPENDENT of the major</t>
    </r>
    <r>
      <rPr>
        <b/>
        <sz val="12"/>
        <rFont val="Arial"/>
        <family val="2"/>
      </rPr>
      <t xml:space="preserve"> or </t>
    </r>
    <r>
      <rPr>
        <b/>
        <sz val="12"/>
        <color indexed="17"/>
        <rFont val="Arial"/>
        <family val="2"/>
      </rPr>
      <t>The major is INDEPENDENT of the type of student</t>
    </r>
    <r>
      <rPr>
        <b/>
        <sz val="12"/>
        <color indexed="12"/>
        <rFont val="Arial"/>
        <family val="2"/>
      </rPr>
      <t xml:space="preserve">
</t>
    </r>
  </si>
  <si>
    <r>
      <t>H</t>
    </r>
    <r>
      <rPr>
        <b/>
        <vertAlign val="subscript"/>
        <sz val="14"/>
        <color indexed="12"/>
        <rFont val="Arial"/>
        <family val="2"/>
      </rPr>
      <t>A</t>
    </r>
    <r>
      <rPr>
        <b/>
        <sz val="12"/>
        <color indexed="12"/>
        <rFont val="Arial"/>
        <family val="2"/>
      </rPr>
      <t>:  The type of student is NOT INDEPENDENT of (depends on) the major</t>
    </r>
    <r>
      <rPr>
        <b/>
        <sz val="12"/>
        <rFont val="Arial"/>
        <family val="2"/>
      </rPr>
      <t xml:space="preserve"> or </t>
    </r>
    <r>
      <rPr>
        <b/>
        <sz val="12"/>
        <color indexed="17"/>
        <rFont val="Arial"/>
        <family val="2"/>
      </rPr>
      <t>The major is NOT INDEPENDENT of (depends on) the type of student</t>
    </r>
    <r>
      <rPr>
        <b/>
        <sz val="12"/>
        <color indexed="12"/>
        <rFont val="Arial"/>
        <family val="2"/>
      </rPr>
      <t xml:space="preserve">
</t>
    </r>
  </si>
  <si>
    <t>This is a 1-tail upper-test, since the test statistic becomes larger as the Expected and Observed values get farther apart</t>
  </si>
  <si>
    <t>Reject the Null</t>
  </si>
  <si>
    <t>Fail to Reject the Null</t>
  </si>
  <si>
    <t>= TS (2010 function)</t>
  </si>
  <si>
    <t>= TS (2007 function)</t>
  </si>
  <si>
    <r>
      <t>H</t>
    </r>
    <r>
      <rPr>
        <b/>
        <vertAlign val="subscript"/>
        <sz val="14"/>
        <color indexed="17"/>
        <rFont val="Arial"/>
        <family val="2"/>
      </rPr>
      <t>0</t>
    </r>
    <r>
      <rPr>
        <b/>
        <sz val="12"/>
        <color indexed="17"/>
        <rFont val="Arial"/>
        <family val="2"/>
      </rPr>
      <t>:  The distribution of Out-of-state and In-state students is the same (homogeneous) across Majors</t>
    </r>
  </si>
  <si>
    <r>
      <t>H</t>
    </r>
    <r>
      <rPr>
        <b/>
        <vertAlign val="subscript"/>
        <sz val="14"/>
        <color indexed="17"/>
        <rFont val="Arial"/>
        <family val="2"/>
      </rPr>
      <t>A</t>
    </r>
    <r>
      <rPr>
        <b/>
        <sz val="12"/>
        <color indexed="17"/>
        <rFont val="Arial"/>
        <family val="2"/>
      </rPr>
      <t>:  The distribution of Out-of-state and In-state students is NOT the same (NOT homogeneous) across Majors</t>
    </r>
  </si>
  <si>
    <r>
      <t xml:space="preserve">Hypothesized Probability, </t>
    </r>
    <r>
      <rPr>
        <b/>
        <sz val="14"/>
        <rFont val="Arial"/>
        <family val="2"/>
      </rPr>
      <t>p</t>
    </r>
  </si>
  <si>
    <r>
      <rPr>
        <b/>
        <sz val="12"/>
        <rFont val="Arial"/>
        <family val="2"/>
      </rPr>
      <t xml:space="preserve">Expected Number = n * </t>
    </r>
    <r>
      <rPr>
        <b/>
        <sz val="14"/>
        <rFont val="Arial"/>
        <family val="2"/>
      </rPr>
      <t>p</t>
    </r>
  </si>
  <si>
    <r>
      <t>H</t>
    </r>
    <r>
      <rPr>
        <b/>
        <vertAlign val="subscript"/>
        <sz val="14"/>
        <color indexed="12"/>
        <rFont val="Arial"/>
        <family val="2"/>
      </rPr>
      <t>0</t>
    </r>
    <r>
      <rPr>
        <b/>
        <sz val="12"/>
        <color indexed="12"/>
        <rFont val="Arial"/>
        <family val="2"/>
      </rPr>
      <t>:  The distribution of Majors is the same (homogeneous) across Out-of-state and In-state students</t>
    </r>
  </si>
  <si>
    <r>
      <t>H</t>
    </r>
    <r>
      <rPr>
        <b/>
        <vertAlign val="subscript"/>
        <sz val="14"/>
        <color indexed="12"/>
        <rFont val="Arial"/>
        <family val="2"/>
      </rPr>
      <t>A</t>
    </r>
    <r>
      <rPr>
        <b/>
        <sz val="12"/>
        <color indexed="12"/>
        <rFont val="Arial"/>
        <family val="2"/>
      </rPr>
      <t>:  The distribution of Majors is NOT the same (NOT homogeneous) across Out-of-state and In-state students</t>
    </r>
  </si>
  <si>
    <t>Standardized Residuals</t>
  </si>
  <si>
    <t>CHISQ.DIST.RT(B9,4)</t>
  </si>
  <si>
    <t>CHIDIST(B9,4)</t>
  </si>
  <si>
    <t>p-value with 2010 function</t>
  </si>
  <si>
    <t>p-value with 2007 function</t>
  </si>
  <si>
    <t>Test</t>
  </si>
  <si>
    <t>Statistic</t>
  </si>
  <si>
    <t>Critical</t>
  </si>
  <si>
    <t>Value</t>
  </si>
  <si>
    <r>
      <t xml:space="preserve">Observe </t>
    </r>
    <r>
      <rPr>
        <b/>
        <sz val="12"/>
        <color indexed="12"/>
        <rFont val="Arial"/>
        <family val="2"/>
      </rPr>
      <t>n=100</t>
    </r>
    <r>
      <rPr>
        <sz val="12"/>
        <color indexed="12"/>
        <rFont val="Arial"/>
        <family val="2"/>
      </rPr>
      <t xml:space="preserve"> Course Grades</t>
    </r>
  </si>
  <si>
    <t>Chi-SquareTest Statistic</t>
  </si>
  <si>
    <t>P(Arts) =</t>
  </si>
  <si>
    <t>P(Out of State)</t>
  </si>
  <si>
    <t xml:space="preserve">TS </t>
  </si>
  <si>
    <t>Alpha = .05</t>
  </si>
  <si>
    <t>= Critical Value</t>
  </si>
  <si>
    <t>&gt; CV = 5.991</t>
  </si>
  <si>
    <t>= p-value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</si>
</sst>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89">
    <font>
      <sz val="12"/>
      <name val="Arial"/>
      <family val="0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vertAlign val="subscript"/>
      <sz val="14"/>
      <color indexed="12"/>
      <name val="Arial"/>
      <family val="2"/>
    </font>
    <font>
      <b/>
      <vertAlign val="subscript"/>
      <sz val="14"/>
      <color indexed="12"/>
      <name val="Times New Roman"/>
      <family val="1"/>
    </font>
    <font>
      <sz val="8"/>
      <name val="Arial"/>
      <family val="2"/>
    </font>
    <font>
      <b/>
      <sz val="12"/>
      <color indexed="48"/>
      <name val="Arial"/>
      <family val="2"/>
    </font>
    <font>
      <b/>
      <sz val="12"/>
      <color indexed="14"/>
      <name val="Arial"/>
      <family val="2"/>
    </font>
    <font>
      <b/>
      <sz val="12"/>
      <color indexed="61"/>
      <name val="Arial"/>
      <family val="2"/>
    </font>
    <font>
      <b/>
      <sz val="12"/>
      <color indexed="57"/>
      <name val="Arial"/>
      <family val="2"/>
    </font>
    <font>
      <b/>
      <sz val="14"/>
      <name val="Symbol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Arial"/>
      <family val="2"/>
    </font>
    <font>
      <b/>
      <sz val="12"/>
      <color indexed="17"/>
      <name val="Arial"/>
      <family val="2"/>
    </font>
    <font>
      <b/>
      <vertAlign val="subscript"/>
      <sz val="12"/>
      <color indexed="12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vertAlign val="subscript"/>
      <sz val="14"/>
      <color indexed="17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9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b/>
      <sz val="10"/>
      <color indexed="60"/>
      <name val="Arial"/>
      <family val="2"/>
    </font>
    <font>
      <b/>
      <sz val="12"/>
      <color indexed="60"/>
      <name val="Times New Roman"/>
      <family val="1"/>
    </font>
    <font>
      <sz val="12"/>
      <color indexed="10"/>
      <name val="Arial"/>
      <family val="2"/>
    </font>
    <font>
      <sz val="12"/>
      <color indexed="14"/>
      <name val="Arial"/>
      <family val="2"/>
    </font>
    <font>
      <b/>
      <sz val="12"/>
      <color indexed="53"/>
      <name val="Arial"/>
      <family val="2"/>
    </font>
    <font>
      <sz val="10"/>
      <color indexed="14"/>
      <name val="Arial"/>
      <family val="2"/>
    </font>
    <font>
      <b/>
      <sz val="12"/>
      <color indexed="8"/>
      <name val="Arial"/>
      <family val="2"/>
    </font>
    <font>
      <b/>
      <sz val="12"/>
      <color indexed="60"/>
      <name val="Calibri"/>
      <family val="2"/>
    </font>
    <font>
      <sz val="10"/>
      <color indexed="60"/>
      <name val="Calibri"/>
      <family val="2"/>
    </font>
    <font>
      <sz val="12"/>
      <color indexed="60"/>
      <name val="Calibri"/>
      <family val="2"/>
    </font>
    <font>
      <sz val="12"/>
      <color indexed="8"/>
      <name val="Arial"/>
      <family val="2"/>
    </font>
    <font>
      <sz val="11"/>
      <color indexed="14"/>
      <name val="Calibri"/>
      <family val="2"/>
    </font>
    <font>
      <sz val="11"/>
      <color indexed="14"/>
      <name val="Symbol"/>
      <family val="1"/>
    </font>
    <font>
      <b/>
      <sz val="16"/>
      <color indexed="10"/>
      <name val="Calibri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i/>
      <sz val="16"/>
      <color indexed="12"/>
      <name val="Arial"/>
      <family val="2"/>
    </font>
    <font>
      <b/>
      <sz val="14"/>
      <color indexed="10"/>
      <name val="Arial"/>
      <family val="2"/>
    </font>
    <font>
      <b/>
      <sz val="16"/>
      <color indexed="17"/>
      <name val="Calibri"/>
      <family val="2"/>
    </font>
    <font>
      <b/>
      <vertAlign val="superscript"/>
      <sz val="16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8" tint="-0.24997000396251678"/>
      <name val="Arial"/>
      <family val="2"/>
    </font>
    <font>
      <b/>
      <sz val="12"/>
      <color theme="9" tint="-0.4999699890613556"/>
      <name val="Arial"/>
      <family val="2"/>
    </font>
    <font>
      <sz val="12"/>
      <color rgb="FF0000FF"/>
      <name val="Arial"/>
      <family val="2"/>
    </font>
    <font>
      <b/>
      <sz val="12"/>
      <color rgb="FF00B050"/>
      <name val="Arial"/>
      <family val="2"/>
    </font>
    <font>
      <sz val="12"/>
      <color theme="9" tint="-0.4999699890613556"/>
      <name val="Arial"/>
      <family val="2"/>
    </font>
    <font>
      <b/>
      <sz val="10"/>
      <color theme="9" tint="-0.4999699890613556"/>
      <name val="Arial"/>
      <family val="2"/>
    </font>
    <font>
      <b/>
      <sz val="12"/>
      <color theme="9" tint="-0.4999699890613556"/>
      <name val="Times New Roman"/>
      <family val="1"/>
    </font>
    <font>
      <sz val="12"/>
      <color rgb="FFFF0000"/>
      <name val="Arial"/>
      <family val="2"/>
    </font>
    <font>
      <sz val="12"/>
      <color rgb="FFFF00FF"/>
      <name val="Arial"/>
      <family val="2"/>
    </font>
    <font>
      <b/>
      <sz val="12"/>
      <color theme="9" tint="-0.24997000396251678"/>
      <name val="Arial"/>
      <family val="2"/>
    </font>
    <font>
      <sz val="10"/>
      <color rgb="FFFF00FF"/>
      <name val="Arial"/>
      <family val="2"/>
    </font>
    <font>
      <b/>
      <sz val="12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8" fillId="34" borderId="0" xfId="0" applyFont="1" applyFill="1" applyAlignment="1">
      <alignment horizontal="left"/>
    </xf>
    <xf numFmtId="0" fontId="9" fillId="34" borderId="0" xfId="0" applyFont="1" applyFill="1" applyAlignment="1">
      <alignment/>
    </xf>
    <xf numFmtId="0" fontId="2" fillId="0" borderId="0" xfId="0" applyFont="1" applyAlignment="1" quotePrefix="1">
      <alignment/>
    </xf>
    <xf numFmtId="0" fontId="0" fillId="34" borderId="0" xfId="0" applyFill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77" fillId="34" borderId="0" xfId="0" applyFont="1" applyFill="1" applyAlignment="1">
      <alignment/>
    </xf>
    <xf numFmtId="0" fontId="78" fillId="0" borderId="0" xfId="0" applyFont="1" applyAlignment="1">
      <alignment horizont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1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0" fillId="0" borderId="0" xfId="0" applyFont="1" applyAlignment="1" quotePrefix="1">
      <alignment/>
    </xf>
    <xf numFmtId="0" fontId="86" fillId="0" borderId="0" xfId="0" applyFont="1" applyAlignment="1">
      <alignment horizontal="right"/>
    </xf>
    <xf numFmtId="0" fontId="86" fillId="0" borderId="0" xfId="0" applyFont="1" applyFill="1" applyAlignment="1">
      <alignment/>
    </xf>
    <xf numFmtId="0" fontId="8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8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10</xdr:col>
      <xdr:colOff>752475</xdr:colOff>
      <xdr:row>22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76200"/>
          <a:ext cx="8258175" cy="426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began in Chapter 15 using the Excel file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 for Chapter 15, Chi-square Tests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from the lectures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webpage.    I covered the tabs on this file.   I ended class in the middle of the Example and will finish it on Wednesday.    I should start coverage of Chapter 16 and coverage of regression on Wednesday also.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19050</xdr:rowOff>
    </xdr:from>
    <xdr:to>
      <xdr:col>2</xdr:col>
      <xdr:colOff>323850</xdr:colOff>
      <xdr:row>14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7150" y="2009775"/>
          <a:ext cx="29337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Test Statistic measures the amount that the observed data depart from what is expected based on the null hypothesis</a:t>
          </a:r>
        </a:p>
      </xdr:txBody>
    </xdr:sp>
    <xdr:clientData/>
  </xdr:twoCellAnchor>
  <xdr:twoCellAnchor>
    <xdr:from>
      <xdr:col>6</xdr:col>
      <xdr:colOff>0</xdr:colOff>
      <xdr:row>1</xdr:row>
      <xdr:rowOff>123825</xdr:rowOff>
    </xdr:from>
    <xdr:to>
      <xdr:col>9</xdr:col>
      <xdr:colOff>581025</xdr:colOff>
      <xdr:row>7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72100" y="323850"/>
          <a:ext cx="306705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Expected Number in a category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 =
</a:t>
          </a:r>
          <a:r>
            <a:rPr lang="en-US" cap="none" sz="10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(Total number) * (Probability of being in the Category)
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= n * (hypothesized proportion)
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The probability of being in a category is determined by the null hypothesis.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47625</xdr:rowOff>
    </xdr:from>
    <xdr:to>
      <xdr:col>3</xdr:col>
      <xdr:colOff>523875</xdr:colOff>
      <xdr:row>18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" y="3505200"/>
          <a:ext cx="39147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parameters were estimated using sample data.</a:t>
          </a:r>
        </a:p>
      </xdr:txBody>
    </xdr:sp>
    <xdr:clientData/>
  </xdr:twoCellAnchor>
  <xdr:twoCellAnchor>
    <xdr:from>
      <xdr:col>0</xdr:col>
      <xdr:colOff>123825</xdr:colOff>
      <xdr:row>11</xdr:row>
      <xdr:rowOff>9525</xdr:rowOff>
    </xdr:from>
    <xdr:to>
      <xdr:col>2</xdr:col>
      <xdr:colOff>571500</xdr:colOff>
      <xdr:row>14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825" y="2295525"/>
          <a:ext cx="3276600" cy="60007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P-value</a:t>
          </a:r>
          <a:r>
            <a:rPr lang="en-US" cap="none" sz="1100" b="0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 is larger than any reasonable </a:t>
          </a:r>
          <a:r>
            <a:rPr lang="en-US" cap="none" sz="1100" b="0" i="0" u="none" baseline="0">
              <a:solidFill>
                <a:srgbClr val="FF00FF"/>
              </a:solidFill>
              <a:latin typeface="Symbol"/>
              <a:ea typeface="Symbol"/>
              <a:cs typeface="Symbol"/>
            </a:rPr>
            <a:t>a</a:t>
          </a:r>
          <a:r>
            <a:rPr lang="en-US" cap="none" sz="1100" b="0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 so the test fails to reject the null.    The data do not indicate a departure from the hypothesized grade distribution .</a:t>
          </a:r>
        </a:p>
      </xdr:txBody>
    </xdr:sp>
    <xdr:clientData/>
  </xdr:twoCellAnchor>
  <xdr:twoCellAnchor>
    <xdr:from>
      <xdr:col>7</xdr:col>
      <xdr:colOff>19050</xdr:colOff>
      <xdr:row>8</xdr:row>
      <xdr:rowOff>123825</xdr:rowOff>
    </xdr:from>
    <xdr:to>
      <xdr:col>10</xdr:col>
      <xdr:colOff>495300</xdr:colOff>
      <xdr:row>19</xdr:row>
      <xdr:rowOff>171450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315075" y="1781175"/>
          <a:ext cx="276225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NOTE:  The CHITEST &amp; CHISQ.TEST functions will not give the correct 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p-value if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your data have a blank for a cell in the Actual Observed Values.  Make it zero and the function works fine.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1000125</xdr:colOff>
      <xdr:row>19</xdr:row>
      <xdr:rowOff>66675</xdr:rowOff>
    </xdr:from>
    <xdr:to>
      <xdr:col>6</xdr:col>
      <xdr:colOff>133350</xdr:colOff>
      <xdr:row>23</xdr:row>
      <xdr:rowOff>9525</xdr:rowOff>
    </xdr:to>
    <xdr:sp>
      <xdr:nvSpPr>
        <xdr:cNvPr id="4" name="Freeform 1"/>
        <xdr:cNvSpPr>
          <a:spLocks/>
        </xdr:cNvSpPr>
      </xdr:nvSpPr>
      <xdr:spPr>
        <a:xfrm>
          <a:off x="1000125" y="3905250"/>
          <a:ext cx="4667250" cy="704850"/>
        </a:xfrm>
        <a:custGeom>
          <a:pathLst>
            <a:path h="702188" w="4659313">
              <a:moveTo>
                <a:pt x="0" y="702188"/>
              </a:moveTo>
              <a:cubicBezTo>
                <a:pt x="13229" y="694251"/>
                <a:pt x="27974" y="688416"/>
                <a:pt x="39688" y="678376"/>
              </a:cubicBezTo>
              <a:cubicBezTo>
                <a:pt x="59592" y="661315"/>
                <a:pt x="53083" y="651586"/>
                <a:pt x="63500" y="630751"/>
              </a:cubicBezTo>
              <a:cubicBezTo>
                <a:pt x="67766" y="622218"/>
                <a:pt x="75109" y="615471"/>
                <a:pt x="79375" y="606938"/>
              </a:cubicBezTo>
              <a:cubicBezTo>
                <a:pt x="94827" y="576035"/>
                <a:pt x="79985" y="586995"/>
                <a:pt x="95250" y="551376"/>
              </a:cubicBezTo>
              <a:cubicBezTo>
                <a:pt x="105684" y="527029"/>
                <a:pt x="118108" y="523947"/>
                <a:pt x="134938" y="503751"/>
              </a:cubicBezTo>
              <a:cubicBezTo>
                <a:pt x="168013" y="464061"/>
                <a:pt x="130967" y="493169"/>
                <a:pt x="174625" y="464063"/>
              </a:cubicBezTo>
              <a:cubicBezTo>
                <a:pt x="181081" y="444697"/>
                <a:pt x="183052" y="431825"/>
                <a:pt x="198438" y="416438"/>
              </a:cubicBezTo>
              <a:cubicBezTo>
                <a:pt x="205183" y="409692"/>
                <a:pt x="214313" y="405855"/>
                <a:pt x="222250" y="400563"/>
              </a:cubicBezTo>
              <a:cubicBezTo>
                <a:pt x="239569" y="348610"/>
                <a:pt x="215515" y="399601"/>
                <a:pt x="254000" y="368813"/>
              </a:cubicBezTo>
              <a:cubicBezTo>
                <a:pt x="261449" y="362854"/>
                <a:pt x="263129" y="351746"/>
                <a:pt x="269875" y="345001"/>
              </a:cubicBezTo>
              <a:cubicBezTo>
                <a:pt x="276621" y="338255"/>
                <a:pt x="286359" y="335233"/>
                <a:pt x="293688" y="329126"/>
              </a:cubicBezTo>
              <a:cubicBezTo>
                <a:pt x="302311" y="321940"/>
                <a:pt x="308877" y="312499"/>
                <a:pt x="317500" y="305313"/>
              </a:cubicBezTo>
              <a:cubicBezTo>
                <a:pt x="324829" y="299206"/>
                <a:pt x="332595" y="293312"/>
                <a:pt x="341313" y="289438"/>
              </a:cubicBezTo>
              <a:cubicBezTo>
                <a:pt x="356604" y="282642"/>
                <a:pt x="388938" y="273563"/>
                <a:pt x="388938" y="273563"/>
              </a:cubicBezTo>
              <a:cubicBezTo>
                <a:pt x="464898" y="197603"/>
                <a:pt x="367640" y="287761"/>
                <a:pt x="436563" y="241813"/>
              </a:cubicBezTo>
              <a:cubicBezTo>
                <a:pt x="445903" y="235586"/>
                <a:pt x="451752" y="225187"/>
                <a:pt x="460375" y="218001"/>
              </a:cubicBezTo>
              <a:cubicBezTo>
                <a:pt x="502659" y="182765"/>
                <a:pt x="465044" y="218053"/>
                <a:pt x="508000" y="194188"/>
              </a:cubicBezTo>
              <a:cubicBezTo>
                <a:pt x="524678" y="184922"/>
                <a:pt x="537525" y="168471"/>
                <a:pt x="555625" y="162438"/>
              </a:cubicBezTo>
              <a:cubicBezTo>
                <a:pt x="611458" y="143829"/>
                <a:pt x="542547" y="168044"/>
                <a:pt x="611188" y="138626"/>
              </a:cubicBezTo>
              <a:cubicBezTo>
                <a:pt x="618878" y="135330"/>
                <a:pt x="627310" y="133984"/>
                <a:pt x="635000" y="130688"/>
              </a:cubicBezTo>
              <a:cubicBezTo>
                <a:pt x="645876" y="126027"/>
                <a:pt x="655764" y="119207"/>
                <a:pt x="666750" y="114813"/>
              </a:cubicBezTo>
              <a:cubicBezTo>
                <a:pt x="722884" y="92359"/>
                <a:pt x="699340" y="105036"/>
                <a:pt x="746125" y="91001"/>
              </a:cubicBezTo>
              <a:cubicBezTo>
                <a:pt x="746148" y="90994"/>
                <a:pt x="805645" y="71161"/>
                <a:pt x="817563" y="67188"/>
              </a:cubicBezTo>
              <a:cubicBezTo>
                <a:pt x="835663" y="61154"/>
                <a:pt x="847088" y="41471"/>
                <a:pt x="865188" y="35438"/>
              </a:cubicBezTo>
              <a:lnTo>
                <a:pt x="889000" y="27501"/>
              </a:lnTo>
              <a:cubicBezTo>
                <a:pt x="896938" y="19563"/>
                <a:pt x="901601" y="4235"/>
                <a:pt x="912813" y="3688"/>
              </a:cubicBezTo>
              <a:cubicBezTo>
                <a:pt x="1096196" y="-5257"/>
                <a:pt x="1144239" y="2852"/>
                <a:pt x="1277938" y="19563"/>
              </a:cubicBezTo>
              <a:cubicBezTo>
                <a:pt x="1326841" y="35865"/>
                <a:pt x="1277049" y="20845"/>
                <a:pt x="1357313" y="35438"/>
              </a:cubicBezTo>
              <a:cubicBezTo>
                <a:pt x="1368046" y="37389"/>
                <a:pt x="1378330" y="41425"/>
                <a:pt x="1389063" y="43376"/>
              </a:cubicBezTo>
              <a:cubicBezTo>
                <a:pt x="1407470" y="46723"/>
                <a:pt x="1426104" y="48667"/>
                <a:pt x="1444625" y="51313"/>
              </a:cubicBezTo>
              <a:cubicBezTo>
                <a:pt x="1452563" y="59251"/>
                <a:pt x="1458691" y="69557"/>
                <a:pt x="1468438" y="75126"/>
              </a:cubicBezTo>
              <a:cubicBezTo>
                <a:pt x="1477910" y="80538"/>
                <a:pt x="1489699" y="80066"/>
                <a:pt x="1500188" y="83063"/>
              </a:cubicBezTo>
              <a:cubicBezTo>
                <a:pt x="1522447" y="89423"/>
                <a:pt x="1534588" y="94783"/>
                <a:pt x="1555750" y="106876"/>
              </a:cubicBezTo>
              <a:cubicBezTo>
                <a:pt x="1608580" y="137064"/>
                <a:pt x="1544037" y="110909"/>
                <a:pt x="1627188" y="138626"/>
              </a:cubicBezTo>
              <a:cubicBezTo>
                <a:pt x="1636238" y="141643"/>
                <a:pt x="1642717" y="149768"/>
                <a:pt x="1651000" y="154501"/>
              </a:cubicBezTo>
              <a:cubicBezTo>
                <a:pt x="1661273" y="160372"/>
                <a:pt x="1671874" y="165715"/>
                <a:pt x="1682750" y="170376"/>
              </a:cubicBezTo>
              <a:cubicBezTo>
                <a:pt x="1697023" y="176493"/>
                <a:pt x="1724378" y="183154"/>
                <a:pt x="1738313" y="186251"/>
              </a:cubicBezTo>
              <a:cubicBezTo>
                <a:pt x="1751483" y="189178"/>
                <a:pt x="1764912" y="190916"/>
                <a:pt x="1778000" y="194188"/>
              </a:cubicBezTo>
              <a:cubicBezTo>
                <a:pt x="1786117" y="196217"/>
                <a:pt x="1793768" y="199827"/>
                <a:pt x="1801813" y="202126"/>
              </a:cubicBezTo>
              <a:cubicBezTo>
                <a:pt x="1816381" y="206288"/>
                <a:pt x="1860301" y="216638"/>
                <a:pt x="1873250" y="218001"/>
              </a:cubicBezTo>
              <a:cubicBezTo>
                <a:pt x="1910182" y="221889"/>
                <a:pt x="1947333" y="223292"/>
                <a:pt x="1984375" y="225938"/>
              </a:cubicBezTo>
              <a:cubicBezTo>
                <a:pt x="2078484" y="249467"/>
                <a:pt x="1929507" y="213378"/>
                <a:pt x="2071688" y="241813"/>
              </a:cubicBezTo>
              <a:cubicBezTo>
                <a:pt x="2093082" y="246092"/>
                <a:pt x="2114490" y="250789"/>
                <a:pt x="2135188" y="257688"/>
              </a:cubicBezTo>
              <a:cubicBezTo>
                <a:pt x="2151063" y="262980"/>
                <a:pt x="2166404" y="270281"/>
                <a:pt x="2182813" y="273563"/>
              </a:cubicBezTo>
              <a:cubicBezTo>
                <a:pt x="2196042" y="276209"/>
                <a:pt x="2209412" y="278229"/>
                <a:pt x="2222500" y="281501"/>
              </a:cubicBezTo>
              <a:cubicBezTo>
                <a:pt x="2230617" y="283530"/>
                <a:pt x="2238109" y="287797"/>
                <a:pt x="2246313" y="289438"/>
              </a:cubicBezTo>
              <a:cubicBezTo>
                <a:pt x="2264658" y="293107"/>
                <a:pt x="2283354" y="294730"/>
                <a:pt x="2301875" y="297376"/>
              </a:cubicBezTo>
              <a:cubicBezTo>
                <a:pt x="2315104" y="302668"/>
                <a:pt x="2327679" y="310047"/>
                <a:pt x="2341563" y="313251"/>
              </a:cubicBezTo>
              <a:cubicBezTo>
                <a:pt x="2362348" y="318047"/>
                <a:pt x="2383946" y="318171"/>
                <a:pt x="2405063" y="321188"/>
              </a:cubicBezTo>
              <a:cubicBezTo>
                <a:pt x="2420995" y="323464"/>
                <a:pt x="2436756" y="326850"/>
                <a:pt x="2452688" y="329126"/>
              </a:cubicBezTo>
              <a:cubicBezTo>
                <a:pt x="2473805" y="332143"/>
                <a:pt x="2495021" y="334417"/>
                <a:pt x="2516188" y="337063"/>
              </a:cubicBezTo>
              <a:cubicBezTo>
                <a:pt x="2612416" y="369139"/>
                <a:pt x="2515246" y="339500"/>
                <a:pt x="2611438" y="360876"/>
              </a:cubicBezTo>
              <a:cubicBezTo>
                <a:pt x="2619605" y="362691"/>
                <a:pt x="2627205" y="366514"/>
                <a:pt x="2635250" y="368813"/>
              </a:cubicBezTo>
              <a:cubicBezTo>
                <a:pt x="2678282" y="381108"/>
                <a:pt x="2662630" y="374289"/>
                <a:pt x="2714625" y="384688"/>
              </a:cubicBezTo>
              <a:cubicBezTo>
                <a:pt x="2725322" y="386827"/>
                <a:pt x="2735614" y="390833"/>
                <a:pt x="2746375" y="392626"/>
              </a:cubicBezTo>
              <a:cubicBezTo>
                <a:pt x="2767416" y="396133"/>
                <a:pt x="2788792" y="397319"/>
                <a:pt x="2809875" y="400563"/>
              </a:cubicBezTo>
              <a:cubicBezTo>
                <a:pt x="2823209" y="402614"/>
                <a:pt x="2836334" y="405855"/>
                <a:pt x="2849563" y="408501"/>
              </a:cubicBezTo>
              <a:cubicBezTo>
                <a:pt x="2894799" y="453737"/>
                <a:pt x="2849161" y="416266"/>
                <a:pt x="2905125" y="440251"/>
              </a:cubicBezTo>
              <a:cubicBezTo>
                <a:pt x="2977317" y="471191"/>
                <a:pt x="2855145" y="445585"/>
                <a:pt x="2984500" y="464063"/>
              </a:cubicBezTo>
              <a:lnTo>
                <a:pt x="3032125" y="479938"/>
              </a:lnTo>
              <a:cubicBezTo>
                <a:pt x="3040063" y="482584"/>
                <a:pt x="3047685" y="486501"/>
                <a:pt x="3055938" y="487876"/>
              </a:cubicBezTo>
              <a:cubicBezTo>
                <a:pt x="3090424" y="493623"/>
                <a:pt x="3109951" y="496351"/>
                <a:pt x="3143250" y="503751"/>
              </a:cubicBezTo>
              <a:cubicBezTo>
                <a:pt x="3153899" y="506118"/>
                <a:pt x="3164267" y="509737"/>
                <a:pt x="3175000" y="511688"/>
              </a:cubicBezTo>
              <a:cubicBezTo>
                <a:pt x="3193407" y="515035"/>
                <a:pt x="3212042" y="516980"/>
                <a:pt x="3230563" y="519626"/>
              </a:cubicBezTo>
              <a:cubicBezTo>
                <a:pt x="3302259" y="548305"/>
                <a:pt x="3236919" y="525448"/>
                <a:pt x="3317875" y="543438"/>
              </a:cubicBezTo>
              <a:cubicBezTo>
                <a:pt x="3326043" y="545253"/>
                <a:pt x="3333386" y="550338"/>
                <a:pt x="3341688" y="551376"/>
              </a:cubicBezTo>
              <a:cubicBezTo>
                <a:pt x="3375919" y="555655"/>
                <a:pt x="3410533" y="556042"/>
                <a:pt x="3444875" y="559313"/>
              </a:cubicBezTo>
              <a:cubicBezTo>
                <a:pt x="3466110" y="561335"/>
                <a:pt x="3487124" y="565403"/>
                <a:pt x="3508375" y="567251"/>
              </a:cubicBezTo>
              <a:cubicBezTo>
                <a:pt x="3548001" y="570697"/>
                <a:pt x="3587789" y="572016"/>
                <a:pt x="3627438" y="575188"/>
              </a:cubicBezTo>
              <a:cubicBezTo>
                <a:pt x="3664266" y="578134"/>
                <a:pt x="3740202" y="586836"/>
                <a:pt x="3778250" y="591063"/>
              </a:cubicBezTo>
              <a:cubicBezTo>
                <a:pt x="3799417" y="596355"/>
                <a:pt x="3821052" y="600038"/>
                <a:pt x="3841750" y="606938"/>
              </a:cubicBezTo>
              <a:cubicBezTo>
                <a:pt x="3868273" y="615779"/>
                <a:pt x="3867405" y="616167"/>
                <a:pt x="3897313" y="622813"/>
              </a:cubicBezTo>
              <a:cubicBezTo>
                <a:pt x="3910483" y="625740"/>
                <a:pt x="3923591" y="629261"/>
                <a:pt x="3937000" y="630751"/>
              </a:cubicBezTo>
              <a:cubicBezTo>
                <a:pt x="3971287" y="634561"/>
                <a:pt x="4005862" y="635255"/>
                <a:pt x="4040188" y="638688"/>
              </a:cubicBezTo>
              <a:cubicBezTo>
                <a:pt x="4058804" y="640550"/>
                <a:pt x="4077229" y="643980"/>
                <a:pt x="4095750" y="646626"/>
              </a:cubicBezTo>
              <a:lnTo>
                <a:pt x="4167188" y="670438"/>
              </a:lnTo>
              <a:cubicBezTo>
                <a:pt x="4230660" y="691594"/>
                <a:pt x="4594952" y="686313"/>
                <a:pt x="4659313" y="686313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19</xdr:row>
      <xdr:rowOff>180975</xdr:rowOff>
    </xdr:from>
    <xdr:to>
      <xdr:col>4</xdr:col>
      <xdr:colOff>295275</xdr:colOff>
      <xdr:row>22</xdr:row>
      <xdr:rowOff>171450</xdr:rowOff>
    </xdr:to>
    <xdr:sp>
      <xdr:nvSpPr>
        <xdr:cNvPr id="5" name="Straight Connector 4"/>
        <xdr:cNvSpPr>
          <a:spLocks/>
        </xdr:cNvSpPr>
      </xdr:nvSpPr>
      <xdr:spPr>
        <a:xfrm flipV="1">
          <a:off x="4476750" y="4019550"/>
          <a:ext cx="0" cy="5619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21</xdr:row>
      <xdr:rowOff>66675</xdr:rowOff>
    </xdr:from>
    <xdr:to>
      <xdr:col>7</xdr:col>
      <xdr:colOff>0</xdr:colOff>
      <xdr:row>21</xdr:row>
      <xdr:rowOff>95250</xdr:rowOff>
    </xdr:to>
    <xdr:sp>
      <xdr:nvSpPr>
        <xdr:cNvPr id="6" name="Straight Arrow Connector 7"/>
        <xdr:cNvSpPr>
          <a:spLocks/>
        </xdr:cNvSpPr>
      </xdr:nvSpPr>
      <xdr:spPr>
        <a:xfrm flipV="1">
          <a:off x="4467225" y="4286250"/>
          <a:ext cx="1828800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1171575</xdr:colOff>
      <xdr:row>20</xdr:row>
      <xdr:rowOff>114300</xdr:rowOff>
    </xdr:from>
    <xdr:to>
      <xdr:col>4</xdr:col>
      <xdr:colOff>304800</xdr:colOff>
      <xdr:row>20</xdr:row>
      <xdr:rowOff>114300</xdr:rowOff>
    </xdr:to>
    <xdr:sp>
      <xdr:nvSpPr>
        <xdr:cNvPr id="7" name="Straight Arrow Connector 9"/>
        <xdr:cNvSpPr>
          <a:spLocks/>
        </xdr:cNvSpPr>
      </xdr:nvSpPr>
      <xdr:spPr>
        <a:xfrm flipH="1">
          <a:off x="1171575" y="4143375"/>
          <a:ext cx="3314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18</xdr:row>
      <xdr:rowOff>171450</xdr:rowOff>
    </xdr:from>
    <xdr:to>
      <xdr:col>3</xdr:col>
      <xdr:colOff>390525</xdr:colOff>
      <xdr:row>22</xdr:row>
      <xdr:rowOff>180975</xdr:rowOff>
    </xdr:to>
    <xdr:sp>
      <xdr:nvSpPr>
        <xdr:cNvPr id="8" name="Straight Connector 11"/>
        <xdr:cNvSpPr>
          <a:spLocks/>
        </xdr:cNvSpPr>
      </xdr:nvSpPr>
      <xdr:spPr>
        <a:xfrm flipH="1">
          <a:off x="3886200" y="3819525"/>
          <a:ext cx="9525" cy="7715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19</xdr:row>
      <xdr:rowOff>76200</xdr:rowOff>
    </xdr:from>
    <xdr:to>
      <xdr:col>6</xdr:col>
      <xdr:colOff>647700</xdr:colOff>
      <xdr:row>19</xdr:row>
      <xdr:rowOff>104775</xdr:rowOff>
    </xdr:to>
    <xdr:sp>
      <xdr:nvSpPr>
        <xdr:cNvPr id="9" name="Straight Arrow Connector 13"/>
        <xdr:cNvSpPr>
          <a:spLocks/>
        </xdr:cNvSpPr>
      </xdr:nvSpPr>
      <xdr:spPr>
        <a:xfrm flipV="1">
          <a:off x="3876675" y="3914775"/>
          <a:ext cx="2305050" cy="28575"/>
        </a:xfrm>
        <a:prstGeom prst="straightConnector1">
          <a:avLst/>
        </a:prstGeom>
        <a:noFill/>
        <a:ln w="9525" cmpd="sng">
          <a:solidFill>
            <a:srgbClr val="FF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1676400</xdr:colOff>
      <xdr:row>21</xdr:row>
      <xdr:rowOff>0</xdr:rowOff>
    </xdr:from>
    <xdr:to>
      <xdr:col>2</xdr:col>
      <xdr:colOff>619125</xdr:colOff>
      <xdr:row>22</xdr:row>
      <xdr:rowOff>28575</xdr:rowOff>
    </xdr:to>
    <xdr:sp>
      <xdr:nvSpPr>
        <xdr:cNvPr id="10" name="Oval 3"/>
        <xdr:cNvSpPr>
          <a:spLocks/>
        </xdr:cNvSpPr>
      </xdr:nvSpPr>
      <xdr:spPr>
        <a:xfrm>
          <a:off x="1676400" y="4219575"/>
          <a:ext cx="1771650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7</xdr:col>
      <xdr:colOff>238125</xdr:colOff>
      <xdr:row>16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38100"/>
          <a:ext cx="6276975" cy="3057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the Chi-squared distribution to be a valid distribution for a Goodness of Fit Test or an Test of Independence, the Expected Numbers should meet the criteria below:
</a:t>
          </a: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  All Expected Values must be at least 1.
</a:t>
          </a: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  At least 80% of the Expected Values must be at least 5.
</a:t>
          </a: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(At most 20% of the Expected Values can be at less than 5.)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text uses a more conservative criterion that 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All Expected Values must be at least 5.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these criteria are not met then the p-value or critical value may be in error.  This could lead to an incorrect conclusion.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11</xdr:col>
      <xdr:colOff>152400</xdr:colOff>
      <xdr:row>4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38100"/>
          <a:ext cx="84772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The previously described </a:t>
          </a:r>
          <a:r>
            <a:rPr lang="en-US" cap="none" sz="1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χ</a:t>
          </a:r>
          <a:r>
            <a:rPr lang="en-US" cap="none" sz="1600" b="1" i="0" u="none" baseline="30000">
              <a:solidFill>
                <a:srgbClr val="008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 Goodness of Fit Test can be used to perform a Test of Independence.  The Sharpe text presents three differing perspectives (sections 15.4, 15.5 &amp; 15.6) on problems that use the same testing procedure that I and others just call the  </a:t>
          </a:r>
          <a:r>
            <a:rPr lang="en-US" cap="none" sz="1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χ</a:t>
          </a:r>
          <a:r>
            <a:rPr lang="en-US" cap="none" sz="1600" b="1" i="0" u="none" baseline="30000">
              <a:solidFill>
                <a:srgbClr val="008000"/>
              </a:solidFill>
              <a:latin typeface="Calibri"/>
              <a:ea typeface="Calibri"/>
              <a:cs typeface="Calibri"/>
            </a:rPr>
            <a:t>2 </a:t>
          </a:r>
          <a:r>
            <a:rPr lang="en-US" cap="none" sz="1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Test of Independence.</a:t>
          </a:r>
        </a:p>
      </xdr:txBody>
    </xdr:sp>
    <xdr:clientData/>
  </xdr:twoCellAnchor>
  <xdr:twoCellAnchor>
    <xdr:from>
      <xdr:col>0</xdr:col>
      <xdr:colOff>66675</xdr:colOff>
      <xdr:row>10</xdr:row>
      <xdr:rowOff>47625</xdr:rowOff>
    </xdr:from>
    <xdr:to>
      <xdr:col>10</xdr:col>
      <xdr:colOff>714375</xdr:colOff>
      <xdr:row>12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2266950"/>
          <a:ext cx="82677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00"/>
              </a:solidFill>
            </a:rPr>
            <a:t>When a variable with two categories (A or B) is compared between Groups 1 &amp; 2, the statement below is saying essentially the same thing as above &amp; can use the same testing procedure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="150" zoomScaleNormal="150" zoomScalePageLayoutView="0" workbookViewId="0" topLeftCell="A1">
      <selection activeCell="F1" sqref="F1"/>
    </sheetView>
  </sheetViews>
  <sheetFormatPr defaultColWidth="8.88671875" defaultRowHeight="15"/>
  <cols>
    <col min="1" max="1" width="22.6640625" style="0" customWidth="1"/>
  </cols>
  <sheetData>
    <row r="1" ht="15">
      <c r="A1" s="34" t="s">
        <v>49</v>
      </c>
    </row>
    <row r="2" s="7" customFormat="1" ht="11.25"/>
    <row r="3" spans="1:7" ht="15.75">
      <c r="A3" s="3" t="s">
        <v>0</v>
      </c>
      <c r="B3" s="3"/>
      <c r="C3" s="3"/>
      <c r="D3" s="3"/>
      <c r="E3" s="3"/>
      <c r="F3" s="3"/>
      <c r="G3" s="3"/>
    </row>
    <row r="4" spans="1:7" ht="15.75">
      <c r="A4" s="3" t="s">
        <v>1</v>
      </c>
      <c r="B4" s="3"/>
      <c r="C4" s="3"/>
      <c r="D4" s="3"/>
      <c r="E4" s="3"/>
      <c r="F4" s="3"/>
      <c r="G4" s="3"/>
    </row>
    <row r="5" s="7" customFormat="1" ht="11.25"/>
    <row r="6" ht="15.75">
      <c r="A6" s="2" t="s">
        <v>2</v>
      </c>
    </row>
    <row r="7" ht="21">
      <c r="A7" s="1" t="s">
        <v>16</v>
      </c>
    </row>
    <row r="8" ht="21">
      <c r="A8" s="1" t="s">
        <v>45</v>
      </c>
    </row>
    <row r="9" s="7" customFormat="1" ht="11.25"/>
    <row r="10" spans="1:6" ht="15.75">
      <c r="A10" s="5" t="s">
        <v>15</v>
      </c>
      <c r="B10" s="6"/>
      <c r="C10" s="6"/>
      <c r="D10" s="6"/>
      <c r="E10" s="6"/>
      <c r="F10" s="6"/>
    </row>
    <row r="11" spans="1:6" ht="15.75">
      <c r="A11" s="4" t="s">
        <v>12</v>
      </c>
      <c r="B11" s="4" t="s">
        <v>44</v>
      </c>
      <c r="C11" s="4" t="s">
        <v>3</v>
      </c>
      <c r="D11" s="4" t="s">
        <v>9</v>
      </c>
      <c r="E11" s="4" t="s">
        <v>10</v>
      </c>
      <c r="F11" s="4" t="s">
        <v>11</v>
      </c>
    </row>
    <row r="12" spans="1:6" ht="15.75">
      <c r="A12" s="4" t="s">
        <v>13</v>
      </c>
      <c r="B12" s="4" t="s">
        <v>4</v>
      </c>
      <c r="C12" s="4" t="s">
        <v>5</v>
      </c>
      <c r="D12" s="4" t="s">
        <v>6</v>
      </c>
      <c r="E12" s="4" t="s">
        <v>7</v>
      </c>
      <c r="F12" s="4" t="s">
        <v>8</v>
      </c>
    </row>
    <row r="13" spans="1:6" ht="15.75">
      <c r="A13" s="4" t="s">
        <v>14</v>
      </c>
      <c r="B13" s="4">
        <v>0.1</v>
      </c>
      <c r="C13" s="4">
        <v>0.15</v>
      </c>
      <c r="D13" s="4">
        <v>0.3</v>
      </c>
      <c r="E13" s="4">
        <v>0.25</v>
      </c>
      <c r="F13" s="4">
        <v>0.2</v>
      </c>
    </row>
    <row r="14" s="7" customFormat="1" ht="11.25"/>
    <row r="15" ht="21">
      <c r="A15" s="1" t="s">
        <v>46</v>
      </c>
    </row>
    <row r="16" ht="21">
      <c r="A16" s="1" t="s">
        <v>45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="130" zoomScaleNormal="130" zoomScalePageLayoutView="0" workbookViewId="0" topLeftCell="A1">
      <selection activeCell="A21" sqref="A21"/>
    </sheetView>
  </sheetViews>
  <sheetFormatPr defaultColWidth="8.88671875" defaultRowHeight="15"/>
  <cols>
    <col min="1" max="1" width="23.21484375" style="0" customWidth="1"/>
    <col min="2" max="6" width="7.88671875" style="0" customWidth="1"/>
    <col min="7" max="7" width="11.21484375" style="0" customWidth="1"/>
  </cols>
  <sheetData>
    <row r="1" ht="15.75">
      <c r="A1" s="38" t="s">
        <v>78</v>
      </c>
    </row>
    <row r="2" spans="1:6" ht="15.75">
      <c r="A2" s="5" t="s">
        <v>15</v>
      </c>
      <c r="B2" s="6"/>
      <c r="C2" s="6"/>
      <c r="D2" s="6"/>
      <c r="E2" s="6"/>
      <c r="F2" s="6"/>
    </row>
    <row r="3" spans="1:6" ht="15.75">
      <c r="A3" s="4" t="s">
        <v>12</v>
      </c>
      <c r="B3" s="4" t="s">
        <v>44</v>
      </c>
      <c r="C3" s="4" t="s">
        <v>3</v>
      </c>
      <c r="D3" s="4" t="s">
        <v>9</v>
      </c>
      <c r="E3" s="4" t="s">
        <v>10</v>
      </c>
      <c r="F3" s="4" t="s">
        <v>11</v>
      </c>
    </row>
    <row r="4" spans="1:6" ht="15.75">
      <c r="A4" s="4" t="s">
        <v>13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</row>
    <row r="5" spans="1:6" ht="15.75">
      <c r="A5" s="4" t="s">
        <v>14</v>
      </c>
      <c r="B5" s="4">
        <v>0.1</v>
      </c>
      <c r="C5" s="4">
        <v>0.15</v>
      </c>
      <c r="D5" s="4">
        <v>0.3</v>
      </c>
      <c r="E5" s="4">
        <v>0.25</v>
      </c>
      <c r="F5" s="4">
        <v>0.2</v>
      </c>
    </row>
    <row r="6" spans="1:6" ht="15.75">
      <c r="A6" s="37" t="s">
        <v>17</v>
      </c>
      <c r="B6" s="37">
        <f>100*B5</f>
        <v>10</v>
      </c>
      <c r="C6" s="37">
        <f>100*C5</f>
        <v>15</v>
      </c>
      <c r="D6" s="37">
        <f>100*D5</f>
        <v>30</v>
      </c>
      <c r="E6" s="37">
        <f>100*E5</f>
        <v>25</v>
      </c>
      <c r="F6" s="37">
        <f>100*F5</f>
        <v>20</v>
      </c>
    </row>
    <row r="7" spans="1:6" ht="15.75">
      <c r="A7" s="8" t="s">
        <v>18</v>
      </c>
      <c r="B7" s="9">
        <v>15</v>
      </c>
      <c r="C7" s="9">
        <v>10</v>
      </c>
      <c r="D7" s="9">
        <v>27</v>
      </c>
      <c r="E7" s="9">
        <v>28</v>
      </c>
      <c r="F7" s="9">
        <f>100-SUM(B7:E7)</f>
        <v>20</v>
      </c>
    </row>
    <row r="9" spans="1:7" ht="15.75">
      <c r="A9" s="14" t="s">
        <v>19</v>
      </c>
      <c r="B9" s="6"/>
      <c r="C9" s="6"/>
      <c r="D9" s="6"/>
      <c r="E9" s="6"/>
      <c r="F9" s="6"/>
      <c r="G9" s="6"/>
    </row>
    <row r="10" spans="1:7" ht="15.75">
      <c r="A10" s="14" t="s">
        <v>20</v>
      </c>
      <c r="B10" s="6"/>
      <c r="C10" s="6"/>
      <c r="D10" s="6"/>
      <c r="E10" s="6"/>
      <c r="F10" s="6"/>
      <c r="G10" s="6"/>
    </row>
    <row r="15" ht="15.75">
      <c r="D15" s="2" t="s">
        <v>23</v>
      </c>
    </row>
    <row r="16" spans="1:7" ht="15.75">
      <c r="A16" s="15" t="s">
        <v>28</v>
      </c>
      <c r="B16" s="6"/>
      <c r="C16" s="6"/>
      <c r="D16" s="6"/>
      <c r="E16" s="6"/>
      <c r="F16" s="6"/>
      <c r="G16" s="6"/>
    </row>
    <row r="17" spans="1:7" ht="15.75">
      <c r="A17" s="15" t="s">
        <v>22</v>
      </c>
      <c r="B17" s="6"/>
      <c r="C17" s="6"/>
      <c r="D17" s="6"/>
      <c r="E17" s="6"/>
      <c r="F17" s="6"/>
      <c r="G17" s="6"/>
    </row>
    <row r="18" ht="15.75">
      <c r="A18" s="2" t="s">
        <v>47</v>
      </c>
    </row>
    <row r="20" ht="15">
      <c r="A20" s="44" t="s">
        <v>58</v>
      </c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253391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="120" zoomScaleNormal="120" zoomScalePageLayoutView="0" workbookViewId="0" topLeftCell="A1">
      <selection activeCell="H22" sqref="H22"/>
    </sheetView>
  </sheetViews>
  <sheetFormatPr defaultColWidth="8.88671875" defaultRowHeight="15"/>
  <cols>
    <col min="1" max="1" width="25.10546875" style="0" customWidth="1"/>
    <col min="2" max="6" width="7.88671875" style="0" customWidth="1"/>
  </cols>
  <sheetData>
    <row r="1" ht="15.75">
      <c r="A1" s="38" t="s">
        <v>78</v>
      </c>
    </row>
    <row r="2" spans="1:8" ht="15.75">
      <c r="A2" s="5" t="s">
        <v>15</v>
      </c>
      <c r="B2" s="6"/>
      <c r="C2" s="6"/>
      <c r="D2" s="6"/>
      <c r="E2" s="6"/>
      <c r="F2" s="6"/>
      <c r="H2" s="35" t="s">
        <v>48</v>
      </c>
    </row>
    <row r="3" spans="1:9" ht="15.75">
      <c r="A3" s="4" t="s">
        <v>12</v>
      </c>
      <c r="B3" s="4" t="s">
        <v>44</v>
      </c>
      <c r="C3" s="4" t="s">
        <v>3</v>
      </c>
      <c r="D3" s="4" t="s">
        <v>9</v>
      </c>
      <c r="E3" s="4" t="s">
        <v>10</v>
      </c>
      <c r="F3" s="4" t="s">
        <v>11</v>
      </c>
      <c r="H3" s="4">
        <f>_xlfn.CHISQ.TEST(B7:F7,B6:F6)</f>
        <v>0.30554934161719244</v>
      </c>
      <c r="I3" s="34" t="s">
        <v>72</v>
      </c>
    </row>
    <row r="4" spans="1:9" ht="15.75">
      <c r="A4" s="4" t="s">
        <v>13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H4" s="35">
        <f>CHITEST(B7:F7,B6:F6)</f>
        <v>0.30554934161719244</v>
      </c>
      <c r="I4" s="34" t="s">
        <v>73</v>
      </c>
    </row>
    <row r="5" spans="1:9" ht="18">
      <c r="A5" s="4" t="s">
        <v>65</v>
      </c>
      <c r="B5" s="4">
        <v>0.1</v>
      </c>
      <c r="C5" s="4">
        <v>0.15</v>
      </c>
      <c r="D5" s="4">
        <v>0.3</v>
      </c>
      <c r="E5" s="4">
        <v>0.25</v>
      </c>
      <c r="F5" s="4">
        <v>0.2</v>
      </c>
      <c r="H5">
        <f>CHIINV(H4,4)</f>
        <v>4.826666666666667</v>
      </c>
      <c r="I5" s="46" t="s">
        <v>62</v>
      </c>
    </row>
    <row r="6" spans="1:9" ht="18">
      <c r="A6" s="4" t="s">
        <v>66</v>
      </c>
      <c r="B6" s="4">
        <f>100*B5</f>
        <v>10</v>
      </c>
      <c r="C6" s="4">
        <f>100*C5</f>
        <v>15</v>
      </c>
      <c r="D6" s="4">
        <f>100*D5</f>
        <v>30</v>
      </c>
      <c r="E6" s="4">
        <f>100*E5</f>
        <v>25</v>
      </c>
      <c r="F6" s="4">
        <f>100*F5</f>
        <v>20</v>
      </c>
      <c r="H6">
        <f>_xlfn.CHISQ.INV.RT(H3,4)</f>
        <v>4.826666666666667</v>
      </c>
      <c r="I6" s="46" t="s">
        <v>61</v>
      </c>
    </row>
    <row r="7" spans="1:8" ht="15.75">
      <c r="A7" s="8" t="s">
        <v>18</v>
      </c>
      <c r="B7" s="9">
        <v>15</v>
      </c>
      <c r="C7" s="9">
        <v>10</v>
      </c>
      <c r="D7" s="9">
        <v>27</v>
      </c>
      <c r="E7" s="9">
        <v>28</v>
      </c>
      <c r="F7" s="9">
        <f>100-SUM(B7:E7)</f>
        <v>20</v>
      </c>
      <c r="H7">
        <f>_xlfn.CHISQ.TEST(B7:F7,B6:F6)</f>
        <v>0.30554934161719244</v>
      </c>
    </row>
    <row r="8" spans="1:6" ht="15.75">
      <c r="A8" s="4" t="s">
        <v>30</v>
      </c>
      <c r="B8" s="12">
        <f>(B7-B6)^2/B6</f>
        <v>2.5</v>
      </c>
      <c r="C8" s="12">
        <f>(C7-C6)^2/C6</f>
        <v>1.6666666666666667</v>
      </c>
      <c r="D8" s="12">
        <f>(D7-D6)^2/D6</f>
        <v>0.3</v>
      </c>
      <c r="E8" s="12">
        <f>(E7-E6)^2/E6</f>
        <v>0.36</v>
      </c>
      <c r="F8" s="12">
        <f>(F7-F6)^2/F6</f>
        <v>0</v>
      </c>
    </row>
    <row r="9" spans="1:4" ht="18">
      <c r="A9" s="13" t="s">
        <v>24</v>
      </c>
      <c r="B9" s="11">
        <f>SUM(B8:F8)</f>
        <v>4.826666666666667</v>
      </c>
      <c r="C9" s="2">
        <f>_xlfn.CHISQ.INV.RT(0.05,4)</f>
        <v>9.487729036781158</v>
      </c>
      <c r="D9" s="16" t="s">
        <v>29</v>
      </c>
    </row>
    <row r="10" spans="1:3" ht="15.75">
      <c r="A10" s="13" t="s">
        <v>25</v>
      </c>
      <c r="B10" s="11">
        <f>CHIDIST(B9,4)</f>
        <v>0.30554934161719244</v>
      </c>
      <c r="C10" s="2" t="s">
        <v>33</v>
      </c>
    </row>
    <row r="11" spans="1:6" ht="15.75">
      <c r="A11" s="47" t="s">
        <v>69</v>
      </c>
      <c r="B11" s="48">
        <f>(B7-B6)/SQRT(B6)</f>
        <v>1.5811388300841895</v>
      </c>
      <c r="C11" s="48">
        <f>(C7-C6)/SQRT(C6)</f>
        <v>-1.2909944487358056</v>
      </c>
      <c r="D11" s="48">
        <f>(D7-D6)/SQRT(D6)</f>
        <v>-0.5477225575051661</v>
      </c>
      <c r="E11" s="48">
        <f>(E7-E6)/SQRT(E6)</f>
        <v>0.6</v>
      </c>
      <c r="F11" s="48">
        <f>(F7-F6)/SQRT(F6)</f>
        <v>0</v>
      </c>
    </row>
    <row r="15" spans="1:4" ht="15.75">
      <c r="A15" s="15" t="s">
        <v>21</v>
      </c>
      <c r="B15" s="15"/>
      <c r="C15" s="15"/>
      <c r="D15" s="15"/>
    </row>
    <row r="16" spans="1:4" ht="15.75">
      <c r="A16" s="15" t="s">
        <v>22</v>
      </c>
      <c r="B16" s="15"/>
      <c r="C16" s="15"/>
      <c r="D16" s="15"/>
    </row>
    <row r="17" spans="1:3" ht="15.75">
      <c r="A17" s="13" t="s">
        <v>32</v>
      </c>
      <c r="B17" s="10">
        <f>5-1</f>
        <v>4</v>
      </c>
      <c r="C17" s="2" t="s">
        <v>31</v>
      </c>
    </row>
    <row r="18" spans="5:6" ht="15">
      <c r="E18" s="45">
        <f>CHIDIST(B9,4)</f>
        <v>0.30554934161719244</v>
      </c>
      <c r="F18" s="49" t="s">
        <v>71</v>
      </c>
    </row>
    <row r="19" spans="5:6" ht="15">
      <c r="E19" s="45">
        <f>_xlfn.CHISQ.DIST.RT(B9,4)</f>
        <v>0.30554934161719244</v>
      </c>
      <c r="F19" s="49" t="s">
        <v>70</v>
      </c>
    </row>
    <row r="21" ht="15">
      <c r="F21" s="34" t="s">
        <v>59</v>
      </c>
    </row>
    <row r="22" ht="15">
      <c r="B22" s="51" t="s">
        <v>60</v>
      </c>
    </row>
    <row r="24" spans="4:5" ht="15">
      <c r="D24" s="45">
        <f>B9</f>
        <v>4.826666666666667</v>
      </c>
      <c r="E24">
        <f>_xlfn.CHISQ.INV.RT(0.05,4)</f>
        <v>9.487729036781158</v>
      </c>
    </row>
    <row r="25" spans="4:5" ht="15.75">
      <c r="D25" s="50" t="s">
        <v>74</v>
      </c>
      <c r="E25" s="4" t="s">
        <v>76</v>
      </c>
    </row>
    <row r="26" spans="4:5" ht="15.75">
      <c r="D26" s="50" t="s">
        <v>75</v>
      </c>
      <c r="E26" s="4" t="s">
        <v>77</v>
      </c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227207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70" zoomScaleNormal="170" zoomScalePageLayoutView="0" workbookViewId="0" topLeftCell="A1">
      <selection activeCell="D18" sqref="D18"/>
    </sheetView>
  </sheetViews>
  <sheetFormatPr defaultColWidth="8.88671875" defaultRowHeight="15"/>
  <cols>
    <col min="2" max="2" width="13.5546875" style="0" customWidth="1"/>
    <col min="3" max="3" width="13.21484375" style="0" bestFit="1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C17"/>
  <sheetViews>
    <sheetView zoomScale="130" zoomScaleNormal="130" zoomScalePageLayoutView="0" workbookViewId="0" topLeftCell="A1">
      <selection activeCell="C15" sqref="C15"/>
    </sheetView>
  </sheetViews>
  <sheetFormatPr defaultColWidth="8.88671875" defaultRowHeight="15"/>
  <sheetData>
    <row r="6" ht="21">
      <c r="A6" s="1" t="s">
        <v>26</v>
      </c>
    </row>
    <row r="7" ht="21">
      <c r="A7" s="1" t="s">
        <v>50</v>
      </c>
    </row>
    <row r="8" ht="15.75">
      <c r="A8" s="42" t="s">
        <v>51</v>
      </c>
    </row>
    <row r="9" ht="21">
      <c r="A9" s="1" t="s">
        <v>54</v>
      </c>
    </row>
    <row r="10" ht="21">
      <c r="A10" s="1" t="s">
        <v>55</v>
      </c>
    </row>
    <row r="12" ht="15">
      <c r="A12" s="41"/>
    </row>
    <row r="13" ht="15">
      <c r="A13" s="41"/>
    </row>
    <row r="14" ht="21">
      <c r="A14" s="1" t="s">
        <v>52</v>
      </c>
    </row>
    <row r="15" ht="21">
      <c r="A15" s="1" t="s">
        <v>53</v>
      </c>
    </row>
    <row r="16" ht="15">
      <c r="C16" s="34" t="s">
        <v>79</v>
      </c>
    </row>
    <row r="17" ht="15">
      <c r="B17" s="41"/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Equation.3" shapeId="7243342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G26" sqref="G26"/>
    </sheetView>
  </sheetViews>
  <sheetFormatPr defaultColWidth="8.88671875" defaultRowHeight="15"/>
  <cols>
    <col min="1" max="1" width="11.99609375" style="0" customWidth="1"/>
    <col min="2" max="4" width="11.3359375" style="0" customWidth="1"/>
    <col min="7" max="7" width="12.21484375" style="0" bestFit="1" customWidth="1"/>
  </cols>
  <sheetData>
    <row r="1" spans="1:6" ht="15.75">
      <c r="A1" s="15" t="s">
        <v>40</v>
      </c>
      <c r="B1" s="6"/>
      <c r="C1" s="6"/>
      <c r="D1" s="6"/>
      <c r="E1" s="6"/>
      <c r="F1" s="6"/>
    </row>
    <row r="2" spans="1:6" ht="15.75">
      <c r="A2" s="15" t="s">
        <v>42</v>
      </c>
      <c r="B2" s="6"/>
      <c r="C2" s="17"/>
      <c r="D2" s="6"/>
      <c r="E2" s="6"/>
      <c r="F2" s="6"/>
    </row>
    <row r="3" spans="1:5" ht="15.75">
      <c r="A3" s="25"/>
      <c r="B3" s="26" t="s">
        <v>38</v>
      </c>
      <c r="C3" s="27" t="s">
        <v>34</v>
      </c>
      <c r="D3" s="28" t="s">
        <v>35</v>
      </c>
      <c r="E3" s="26" t="s">
        <v>39</v>
      </c>
    </row>
    <row r="4" spans="1:5" ht="15.75">
      <c r="A4" s="29" t="s">
        <v>36</v>
      </c>
      <c r="B4" s="4">
        <v>94</v>
      </c>
      <c r="C4" s="4">
        <v>6</v>
      </c>
      <c r="D4" s="30">
        <v>20</v>
      </c>
      <c r="E4" s="4">
        <f>SUM(B4:D4)</f>
        <v>120</v>
      </c>
    </row>
    <row r="5" spans="1:5" ht="16.5" thickBot="1">
      <c r="A5" s="31" t="s">
        <v>37</v>
      </c>
      <c r="B5" s="32">
        <v>376</v>
      </c>
      <c r="C5" s="32">
        <v>214</v>
      </c>
      <c r="D5" s="33">
        <v>290</v>
      </c>
      <c r="E5" s="32">
        <f>SUM(B5:D5)</f>
        <v>880</v>
      </c>
    </row>
    <row r="6" spans="1:5" ht="15.75">
      <c r="A6" s="29" t="s">
        <v>39</v>
      </c>
      <c r="B6" s="4">
        <f>SUM(B4:B5)</f>
        <v>470</v>
      </c>
      <c r="C6" s="4">
        <f>SUM(C4:C5)</f>
        <v>220</v>
      </c>
      <c r="D6" s="30">
        <f>SUM(D4:D5)</f>
        <v>310</v>
      </c>
      <c r="E6" s="4">
        <f>SUM(B6:D6)</f>
        <v>1000</v>
      </c>
    </row>
    <row r="8" ht="21">
      <c r="A8" s="43" t="s">
        <v>56</v>
      </c>
    </row>
    <row r="9" ht="21">
      <c r="A9" s="43" t="s">
        <v>57</v>
      </c>
    </row>
    <row r="10" ht="15">
      <c r="A10" s="40" t="s">
        <v>51</v>
      </c>
    </row>
    <row r="11" ht="21">
      <c r="A11" s="1" t="s">
        <v>67</v>
      </c>
    </row>
    <row r="12" ht="21">
      <c r="A12" s="1" t="s">
        <v>68</v>
      </c>
    </row>
    <row r="13" ht="15">
      <c r="A13" s="40" t="s">
        <v>51</v>
      </c>
    </row>
    <row r="14" ht="21">
      <c r="A14" s="39" t="s">
        <v>63</v>
      </c>
    </row>
    <row r="15" ht="21">
      <c r="A15" s="39" t="s">
        <v>64</v>
      </c>
    </row>
    <row r="17" spans="1:7" ht="15.75">
      <c r="A17" s="36" t="s">
        <v>41</v>
      </c>
      <c r="B17" s="11"/>
      <c r="C17" s="11"/>
      <c r="D17" s="11"/>
      <c r="E17" s="11"/>
      <c r="F17" s="11"/>
      <c r="G17" s="6"/>
    </row>
    <row r="18" spans="1:7" ht="15.75">
      <c r="A18" s="36" t="s">
        <v>27</v>
      </c>
      <c r="B18" s="11"/>
      <c r="C18" s="11"/>
      <c r="D18" s="11"/>
      <c r="E18" s="11"/>
      <c r="F18" s="11"/>
      <c r="G18" s="6"/>
    </row>
    <row r="19" spans="1:7" ht="15.75">
      <c r="A19" s="1" t="s">
        <v>43</v>
      </c>
      <c r="B19" s="1"/>
      <c r="C19" s="1"/>
      <c r="D19" s="1"/>
      <c r="E19" s="1"/>
      <c r="G19" s="34" t="s">
        <v>83</v>
      </c>
    </row>
    <row r="20" spans="1:5" ht="16.5" thickBot="1">
      <c r="A20" s="18"/>
      <c r="B20" s="55" t="s">
        <v>38</v>
      </c>
      <c r="C20" s="56" t="s">
        <v>34</v>
      </c>
      <c r="D20" s="57" t="s">
        <v>35</v>
      </c>
      <c r="E20" s="19" t="s">
        <v>39</v>
      </c>
    </row>
    <row r="21" spans="1:9" ht="15.75">
      <c r="A21" s="55" t="s">
        <v>36</v>
      </c>
      <c r="B21" s="58">
        <f aca="true" t="shared" si="0" ref="B21:D22">$E4*B$6/$E$6</f>
        <v>56.4</v>
      </c>
      <c r="C21" s="59">
        <f t="shared" si="0"/>
        <v>26.4</v>
      </c>
      <c r="D21" s="60">
        <f t="shared" si="0"/>
        <v>37.2</v>
      </c>
      <c r="E21" s="21">
        <f>SUM(B21:D21)</f>
        <v>120</v>
      </c>
      <c r="H21" s="53" t="s">
        <v>80</v>
      </c>
      <c r="I21" s="54">
        <f>B6/E6</f>
        <v>0.47</v>
      </c>
    </row>
    <row r="22" spans="1:9" ht="16.5" thickBot="1">
      <c r="A22" s="23" t="s">
        <v>37</v>
      </c>
      <c r="B22" s="61">
        <f t="shared" si="0"/>
        <v>413.6</v>
      </c>
      <c r="C22" s="23">
        <f t="shared" si="0"/>
        <v>193.6</v>
      </c>
      <c r="D22" s="24">
        <f t="shared" si="0"/>
        <v>272.8</v>
      </c>
      <c r="E22" s="23">
        <f>E5*1000/$E$6</f>
        <v>880</v>
      </c>
      <c r="H22" s="52" t="s">
        <v>81</v>
      </c>
      <c r="I22" s="54">
        <f>E4/E6</f>
        <v>0.12</v>
      </c>
    </row>
    <row r="23" spans="1:5" ht="15.75">
      <c r="A23" s="20" t="s">
        <v>39</v>
      </c>
      <c r="B23" s="21">
        <f>SUM(B21:B22)</f>
        <v>470</v>
      </c>
      <c r="C23" s="21">
        <f>SUM(C21:C22)</f>
        <v>220</v>
      </c>
      <c r="D23" s="22">
        <f>SUM(D21:D22)</f>
        <v>310</v>
      </c>
      <c r="E23" s="21">
        <f>SUM(E21:E22)</f>
        <v>1000</v>
      </c>
    </row>
    <row r="24" spans="7:8" ht="15.75" customHeight="1">
      <c r="G24">
        <f>_xlfn.CHISQ.INV.RT(0.05,2)</f>
        <v>5.991464547107982</v>
      </c>
      <c r="H24" s="46" t="s">
        <v>84</v>
      </c>
    </row>
    <row r="25" spans="1:8" ht="15.75">
      <c r="A25" s="52" t="s">
        <v>82</v>
      </c>
      <c r="B25">
        <f aca="true" t="shared" si="1" ref="B25:D26">(B4-B21)^2/B21</f>
        <v>25.06666666666667</v>
      </c>
      <c r="C25">
        <f t="shared" si="1"/>
        <v>15.763636363636364</v>
      </c>
      <c r="D25">
        <f t="shared" si="1"/>
        <v>7.952688172043013</v>
      </c>
      <c r="G25">
        <f>_xlfn.CHISQ.DIST.RT(E27,2)</f>
        <v>9.170552829724677E-13</v>
      </c>
      <c r="H25" s="46" t="s">
        <v>86</v>
      </c>
    </row>
    <row r="26" spans="2:4" ht="15">
      <c r="B26">
        <f t="shared" si="1"/>
        <v>3.4181818181818224</v>
      </c>
      <c r="C26">
        <f t="shared" si="1"/>
        <v>2.1495867768595054</v>
      </c>
      <c r="D26">
        <f t="shared" si="1"/>
        <v>1.0844574780058638</v>
      </c>
    </row>
    <row r="27" spans="5:6" ht="15.75">
      <c r="E27" s="62">
        <f>SUM(B25:D26)</f>
        <v>55.43521727539324</v>
      </c>
      <c r="F27" s="46" t="s">
        <v>85</v>
      </c>
    </row>
    <row r="28" ht="15">
      <c r="E28" s="34" t="s">
        <v>59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27166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 Commonwealth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RAndrews</cp:lastModifiedBy>
  <dcterms:created xsi:type="dcterms:W3CDTF">2002-11-13T23:12:46Z</dcterms:created>
  <dcterms:modified xsi:type="dcterms:W3CDTF">2014-11-04T03:59:55Z</dcterms:modified>
  <cp:category/>
  <cp:version/>
  <cp:contentType/>
  <cp:contentStatus/>
</cp:coreProperties>
</file>