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Override PartName="/xl/embeddings/oleObject_5_3.bin" ContentType="application/vnd.openxmlformats-officedocument.oleObject"/>
  <Override PartName="/xl/embeddings/oleObject_5_4.bin" ContentType="application/vnd.openxmlformats-officedocument.oleObject"/>
  <Override PartName="/xl/embeddings/oleObject_8_0.bin" ContentType="application/vnd.openxmlformats-officedocument.oleObject"/>
  <Override PartName="/xl/embeddings/oleObject_8_1.bin" ContentType="application/vnd.openxmlformats-officedocument.oleObject"/>
  <Override PartName="/xl/embeddings/oleObject_8_2.bin" ContentType="application/vnd.openxmlformats-officedocument.oleObject"/>
  <Override PartName="/xl/embeddings/oleObject_8_3.bin" ContentType="application/vnd.openxmlformats-officedocument.oleObject"/>
  <Override PartName="/xl/embeddings/oleObject_9_0.bin" ContentType="application/vnd.openxmlformats-officedocument.oleObject"/>
  <Override PartName="/xl/embeddings/oleObject_9_1.bin" ContentType="application/vnd.openxmlformats-officedocument.oleObject"/>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20880" windowHeight="8310" activeTab="0"/>
  </bookViews>
  <sheets>
    <sheet name="Overview" sheetId="1" r:id="rId1"/>
    <sheet name="Statistical Inference Overview" sheetId="2" r:id="rId2"/>
    <sheet name="Estimators" sheetId="3" r:id="rId3"/>
    <sheet name="Diagram" sheetId="4" r:id="rId4"/>
    <sheet name="Table Values" sheetId="5" r:id="rId5"/>
    <sheet name="C. I. Proportion" sheetId="6" r:id="rId6"/>
    <sheet name="p^ Example" sheetId="7" r:id="rId7"/>
    <sheet name="10-8-14 example" sheetId="8" r:id="rId8"/>
    <sheet name="C.I. Mean" sheetId="9" r:id="rId9"/>
    <sheet name="Mean Example" sheetId="10" r:id="rId10"/>
  </sheets>
  <definedNames>
    <definedName name="_xlfn.NORM.INV" hidden="1">#NAME?</definedName>
    <definedName name="_xlfn.NORM.S.DIST" hidden="1">#NAME?</definedName>
    <definedName name="_xlfn.NORM.S.INV" hidden="1">#NAME?</definedName>
    <definedName name="_xlfn.T.DIST" hidden="1">#NAME?</definedName>
    <definedName name="_xlfn.T.DIST.2T" hidden="1">#NAME?</definedName>
    <definedName name="_xlfn.T.DIST.RT" hidden="1">#NAME?</definedName>
    <definedName name="_xlfn.T.INV" hidden="1">#NAME?</definedName>
    <definedName name="_xlfn.T.INV.2T" hidden="1">#NAME?</definedName>
  </definedNames>
  <calcPr fullCalcOnLoad="1"/>
</workbook>
</file>

<file path=xl/comments3.xml><?xml version="1.0" encoding="utf-8"?>
<comments xmlns="http://schemas.openxmlformats.org/spreadsheetml/2006/main">
  <authors>
    <author>RAndrews</author>
  </authors>
  <commentList>
    <comment ref="E1" authorId="0">
      <text>
        <r>
          <rPr>
            <b/>
            <sz val="9"/>
            <rFont val="Tahoma"/>
            <family val="2"/>
          </rPr>
          <t>A Standard Error is a term that is generally used to refer to the Standard Deviation of a sample statistic.</t>
        </r>
        <r>
          <rPr>
            <sz val="9"/>
            <rFont val="Tahoma"/>
            <family val="2"/>
          </rPr>
          <t xml:space="preserve">
The Sharpe text tends to only use the term Standard Error and SE when refering to the standard deviation of a sample statistic if it is expressed in terms of a sample statistic.  However they use Standard Deviation and SD when referring to the standard deviation of a sample statistic if it is expressed in terms of a parameter or a hypothesized value for that parameter.  This is not a universal convention and many statisticians use the term Standard Error and SE no matter how it is expressed.  I am using SE with different subscripts to denote whether it is expressed Theoretically with the true parameter, or Sample Based with a sample statistic, or Hypothesis Based with a hypothesized value.</t>
        </r>
      </text>
    </comment>
  </commentList>
</comments>
</file>

<file path=xl/sharedStrings.xml><?xml version="1.0" encoding="utf-8"?>
<sst xmlns="http://schemas.openxmlformats.org/spreadsheetml/2006/main" count="282" uniqueCount="158">
  <si>
    <t>Point Estimation</t>
  </si>
  <si>
    <t>Corresponding Sample Statistic</t>
  </si>
  <si>
    <t>Minimum Variance Unbiased Estimator</t>
  </si>
  <si>
    <t>Characteristic</t>
  </si>
  <si>
    <t>Parameter</t>
  </si>
  <si>
    <t xml:space="preserve">Best Estimate for the Parameter  </t>
  </si>
  <si>
    <t>Mean</t>
  </si>
  <si>
    <t>Proportion</t>
  </si>
  <si>
    <t>p</t>
  </si>
  <si>
    <t>Variance</t>
  </si>
  <si>
    <r>
      <t>s</t>
    </r>
    <r>
      <rPr>
        <b/>
        <vertAlign val="superscript"/>
        <sz val="16"/>
        <color indexed="12"/>
        <rFont val="Arial"/>
        <family val="2"/>
      </rPr>
      <t>2</t>
    </r>
  </si>
  <si>
    <r>
      <t xml:space="preserve">Confidence Level  = 1 - </t>
    </r>
    <r>
      <rPr>
        <sz val="14"/>
        <rFont val="Symbol"/>
        <family val="1"/>
      </rPr>
      <t>a</t>
    </r>
    <r>
      <rPr>
        <sz val="14"/>
        <rFont val="Arial"/>
        <family val="2"/>
      </rPr>
      <t xml:space="preserve"> = 100*(1-</t>
    </r>
    <r>
      <rPr>
        <sz val="14"/>
        <rFont val="Symbol"/>
        <family val="1"/>
      </rPr>
      <t>a</t>
    </r>
    <r>
      <rPr>
        <sz val="14"/>
        <rFont val="Arial"/>
        <family val="2"/>
      </rPr>
      <t>) %</t>
    </r>
  </si>
  <si>
    <r>
      <t>a</t>
    </r>
    <r>
      <rPr>
        <b/>
        <sz val="14"/>
        <rFont val="Arial"/>
        <family val="2"/>
      </rPr>
      <t xml:space="preserve"> = Alpha</t>
    </r>
  </si>
  <si>
    <t>2-sided Table Value</t>
  </si>
  <si>
    <t>2-tail</t>
  </si>
  <si>
    <t>1-tail</t>
  </si>
  <si>
    <t>Cumulative</t>
  </si>
  <si>
    <r>
      <t xml:space="preserve">s used for </t>
    </r>
    <r>
      <rPr>
        <b/>
        <sz val="16"/>
        <color indexed="12"/>
        <rFont val="Symbol"/>
        <family val="1"/>
      </rPr>
      <t>s</t>
    </r>
  </si>
  <si>
    <t>Confidence</t>
  </si>
  <si>
    <t>Area</t>
  </si>
  <si>
    <t>= Degrees of Freedom = df = n-1</t>
  </si>
  <si>
    <r>
      <t xml:space="preserve">1  - </t>
    </r>
    <r>
      <rPr>
        <b/>
        <sz val="16"/>
        <rFont val="Symbol"/>
        <family val="1"/>
      </rPr>
      <t>a</t>
    </r>
  </si>
  <si>
    <r>
      <t>a</t>
    </r>
    <r>
      <rPr>
        <b/>
        <sz val="16"/>
        <rFont val="Arial"/>
        <family val="2"/>
      </rPr>
      <t xml:space="preserve"> </t>
    </r>
  </si>
  <si>
    <r>
      <t>a</t>
    </r>
    <r>
      <rPr>
        <b/>
        <sz val="14"/>
        <rFont val="Arial"/>
        <family val="2"/>
      </rPr>
      <t>/2</t>
    </r>
  </si>
  <si>
    <r>
      <t>1-</t>
    </r>
    <r>
      <rPr>
        <b/>
        <sz val="16"/>
        <rFont val="Symbol"/>
        <family val="1"/>
      </rPr>
      <t>a</t>
    </r>
    <r>
      <rPr>
        <b/>
        <sz val="14"/>
        <rFont val="Arial"/>
        <family val="2"/>
      </rPr>
      <t>/2</t>
    </r>
  </si>
  <si>
    <r>
      <t xml:space="preserve">Z </t>
    </r>
    <r>
      <rPr>
        <b/>
        <vertAlign val="subscript"/>
        <sz val="16"/>
        <color indexed="61"/>
        <rFont val="Arial"/>
        <family val="2"/>
      </rPr>
      <t xml:space="preserve">1 - </t>
    </r>
    <r>
      <rPr>
        <b/>
        <vertAlign val="subscript"/>
        <sz val="18"/>
        <color indexed="61"/>
        <rFont val="Symbol"/>
        <family val="1"/>
      </rPr>
      <t>a</t>
    </r>
    <r>
      <rPr>
        <b/>
        <vertAlign val="subscript"/>
        <sz val="16"/>
        <color indexed="61"/>
        <rFont val="Arial"/>
        <family val="2"/>
      </rPr>
      <t>/2</t>
    </r>
  </si>
  <si>
    <r>
      <t xml:space="preserve">t </t>
    </r>
    <r>
      <rPr>
        <b/>
        <vertAlign val="subscript"/>
        <sz val="16"/>
        <color indexed="12"/>
        <rFont val="Arial"/>
        <family val="2"/>
      </rPr>
      <t xml:space="preserve">1 - </t>
    </r>
    <r>
      <rPr>
        <b/>
        <vertAlign val="subscript"/>
        <sz val="18"/>
        <color indexed="12"/>
        <rFont val="Symbol"/>
        <family val="1"/>
      </rPr>
      <t>a</t>
    </r>
    <r>
      <rPr>
        <b/>
        <vertAlign val="subscript"/>
        <sz val="16"/>
        <color indexed="12"/>
        <rFont val="Arial"/>
        <family val="2"/>
      </rPr>
      <t>/2</t>
    </r>
  </si>
  <si>
    <t>General Form for a 2-sided Confidence Interval for an Unknown Location Parameter</t>
  </si>
  <si>
    <t>(Minimum Variance Unbiased Estimator of the Parameter) ± (2-sided Margin of Error)</t>
  </si>
  <si>
    <t>(Margin of Error) = (Table Value) * (Standard Error of the Estimate)</t>
  </si>
  <si>
    <r>
      <t>Confidence = 100*(1-</t>
    </r>
    <r>
      <rPr>
        <sz val="16"/>
        <rFont val="Symbol"/>
        <family val="1"/>
      </rPr>
      <t>a</t>
    </r>
    <r>
      <rPr>
        <sz val="14"/>
        <rFont val="Arial"/>
        <family val="2"/>
      </rPr>
      <t>)%</t>
    </r>
  </si>
  <si>
    <t>General Form for a Two-sided Confidence Interval for an Unknown Location Parameter</t>
  </si>
  <si>
    <t>Z</t>
  </si>
  <si>
    <r>
      <rPr>
        <b/>
        <sz val="14"/>
        <rFont val="Arial"/>
        <family val="2"/>
      </rPr>
      <t>Theoretical Standard Error of p^ = SE</t>
    </r>
    <r>
      <rPr>
        <b/>
        <vertAlign val="subscript"/>
        <sz val="14"/>
        <rFont val="Arial"/>
        <family val="2"/>
      </rPr>
      <t>T</t>
    </r>
    <r>
      <rPr>
        <b/>
        <sz val="14"/>
        <rFont val="Arial"/>
        <family val="2"/>
      </rPr>
      <t>(p^) = [p*(1-p) / n]</t>
    </r>
    <r>
      <rPr>
        <b/>
        <vertAlign val="superscript"/>
        <sz val="14"/>
        <rFont val="Arial"/>
        <family val="2"/>
      </rPr>
      <t>.5</t>
    </r>
    <r>
      <rPr>
        <b/>
        <sz val="14"/>
        <rFont val="Arial"/>
        <family val="2"/>
      </rPr>
      <t xml:space="preserve"> </t>
    </r>
    <r>
      <rPr>
        <sz val="10"/>
        <rFont val="Arial"/>
        <family val="2"/>
      </rPr>
      <t xml:space="preserve"> {note that the square root of a number = (number)</t>
    </r>
    <r>
      <rPr>
        <vertAlign val="superscript"/>
        <sz val="10"/>
        <rFont val="Arial"/>
        <family val="2"/>
      </rPr>
      <t>.5</t>
    </r>
    <r>
      <rPr>
        <sz val="10"/>
        <rFont val="Arial"/>
        <family val="2"/>
      </rPr>
      <t>}</t>
    </r>
  </si>
  <si>
    <r>
      <rPr>
        <b/>
        <sz val="14"/>
        <rFont val="Arial"/>
        <family val="2"/>
      </rPr>
      <t>Sample based estimate of Standard Error of p^ = SE(p^) = [p^*(1-p^) / n]</t>
    </r>
    <r>
      <rPr>
        <b/>
        <vertAlign val="superscript"/>
        <sz val="14"/>
        <rFont val="Arial"/>
        <family val="2"/>
      </rPr>
      <t>.5</t>
    </r>
    <r>
      <rPr>
        <b/>
        <sz val="14"/>
        <rFont val="Arial"/>
        <family val="2"/>
      </rPr>
      <t xml:space="preserve"> </t>
    </r>
    <r>
      <rPr>
        <sz val="10"/>
        <rFont val="Arial"/>
        <family val="2"/>
      </rPr>
      <t xml:space="preserve"> {p is estimated by p^</t>
    </r>
    <r>
      <rPr>
        <sz val="10"/>
        <rFont val="Arial"/>
        <family val="2"/>
      </rPr>
      <t>}</t>
    </r>
  </si>
  <si>
    <r>
      <rPr>
        <b/>
        <sz val="14"/>
        <rFont val="Arial"/>
        <family val="2"/>
      </rPr>
      <t>Hypothesis based estimate of Standard Error of p^ = SE</t>
    </r>
    <r>
      <rPr>
        <b/>
        <vertAlign val="subscript"/>
        <sz val="14"/>
        <rFont val="Arial"/>
        <family val="2"/>
      </rPr>
      <t>0</t>
    </r>
    <r>
      <rPr>
        <b/>
        <sz val="14"/>
        <rFont val="Arial"/>
        <family val="2"/>
      </rPr>
      <t>(p^) = [p</t>
    </r>
    <r>
      <rPr>
        <b/>
        <vertAlign val="subscript"/>
        <sz val="14"/>
        <rFont val="Arial"/>
        <family val="2"/>
      </rPr>
      <t>0</t>
    </r>
    <r>
      <rPr>
        <b/>
        <sz val="14"/>
        <rFont val="Arial"/>
        <family val="2"/>
      </rPr>
      <t>*(1-p</t>
    </r>
    <r>
      <rPr>
        <b/>
        <vertAlign val="subscript"/>
        <sz val="14"/>
        <rFont val="Arial"/>
        <family val="2"/>
      </rPr>
      <t>0</t>
    </r>
    <r>
      <rPr>
        <b/>
        <sz val="14"/>
        <rFont val="Arial"/>
        <family val="2"/>
      </rPr>
      <t>) / n]</t>
    </r>
    <r>
      <rPr>
        <b/>
        <vertAlign val="superscript"/>
        <sz val="14"/>
        <rFont val="Arial"/>
        <family val="2"/>
      </rPr>
      <t>.5</t>
    </r>
    <r>
      <rPr>
        <b/>
        <sz val="14"/>
        <rFont val="Arial"/>
        <family val="2"/>
      </rPr>
      <t xml:space="preserve"> </t>
    </r>
    <r>
      <rPr>
        <sz val="10"/>
        <rFont val="Arial"/>
        <family val="2"/>
      </rPr>
      <t xml:space="preserve"> {in H</t>
    </r>
    <r>
      <rPr>
        <vertAlign val="subscript"/>
        <sz val="10"/>
        <rFont val="Arial"/>
        <family val="2"/>
      </rPr>
      <t>0</t>
    </r>
    <r>
      <rPr>
        <sz val="10"/>
        <rFont val="Arial"/>
        <family val="2"/>
      </rPr>
      <t xml:space="preserve"> p = p</t>
    </r>
    <r>
      <rPr>
        <vertAlign val="subscript"/>
        <sz val="10"/>
        <rFont val="Arial"/>
        <family val="2"/>
      </rPr>
      <t>0</t>
    </r>
    <r>
      <rPr>
        <sz val="10"/>
        <rFont val="Arial"/>
        <family val="2"/>
      </rPr>
      <t>}</t>
    </r>
  </si>
  <si>
    <t>Confidence Interval for estimating p</t>
  </si>
  <si>
    <r>
      <rPr>
        <sz val="14"/>
        <rFont val="Calibri"/>
        <family val="2"/>
      </rPr>
      <t>±</t>
    </r>
    <r>
      <rPr>
        <sz val="14"/>
        <rFont val="Arial"/>
        <family val="2"/>
      </rPr>
      <t xml:space="preserve"> NORMSINV(1-</t>
    </r>
    <r>
      <rPr>
        <sz val="14"/>
        <rFont val="Calibri"/>
        <family val="2"/>
      </rPr>
      <t>α</t>
    </r>
    <r>
      <rPr>
        <sz val="14"/>
        <rFont val="Arial"/>
        <family val="2"/>
      </rPr>
      <t xml:space="preserve">/2) </t>
    </r>
    <r>
      <rPr>
        <sz val="14"/>
        <rFont val="Calibri"/>
        <family val="2"/>
      </rPr>
      <t>•</t>
    </r>
    <r>
      <rPr>
        <sz val="14"/>
        <rFont val="Arial"/>
        <family val="2"/>
      </rPr>
      <t xml:space="preserve"> </t>
    </r>
  </si>
  <si>
    <r>
      <t xml:space="preserve">Confidence Interval for Testing </t>
    </r>
    <r>
      <rPr>
        <b/>
        <sz val="14"/>
        <rFont val="Arial"/>
        <family val="2"/>
      </rPr>
      <t>H</t>
    </r>
    <r>
      <rPr>
        <b/>
        <vertAlign val="subscript"/>
        <sz val="14"/>
        <rFont val="Arial"/>
        <family val="2"/>
      </rPr>
      <t>0</t>
    </r>
    <r>
      <rPr>
        <b/>
        <sz val="14"/>
        <rFont val="Arial"/>
        <family val="2"/>
      </rPr>
      <t>: p = p</t>
    </r>
    <r>
      <rPr>
        <b/>
        <vertAlign val="subscript"/>
        <sz val="14"/>
        <rFont val="Arial"/>
        <family val="2"/>
      </rPr>
      <t>0</t>
    </r>
  </si>
  <si>
    <r>
      <t xml:space="preserve"> Versus </t>
    </r>
    <r>
      <rPr>
        <b/>
        <sz val="14"/>
        <rFont val="Arial"/>
        <family val="2"/>
      </rPr>
      <t>H</t>
    </r>
    <r>
      <rPr>
        <b/>
        <vertAlign val="subscript"/>
        <sz val="14"/>
        <rFont val="Arial"/>
        <family val="2"/>
      </rPr>
      <t>A</t>
    </r>
    <r>
      <rPr>
        <b/>
        <sz val="14"/>
        <rFont val="Arial"/>
        <family val="2"/>
      </rPr>
      <t xml:space="preserve">: p </t>
    </r>
    <r>
      <rPr>
        <b/>
        <sz val="14"/>
        <rFont val="Calibri"/>
        <family val="2"/>
      </rPr>
      <t>≠</t>
    </r>
    <r>
      <rPr>
        <b/>
        <sz val="14"/>
        <rFont val="Arial"/>
        <family val="2"/>
      </rPr>
      <t xml:space="preserve"> p</t>
    </r>
    <r>
      <rPr>
        <b/>
        <vertAlign val="subscript"/>
        <sz val="14"/>
        <rFont val="Arial"/>
        <family val="2"/>
      </rPr>
      <t>0</t>
    </r>
  </si>
  <si>
    <r>
      <t xml:space="preserve">For an unknown phenomenon MEAN, </t>
    </r>
    <r>
      <rPr>
        <sz val="14"/>
        <rFont val="Arial"/>
        <family val="2"/>
      </rPr>
      <t>μ</t>
    </r>
  </si>
  <si>
    <r>
      <rPr>
        <b/>
        <sz val="14"/>
        <rFont val="Arial"/>
        <family val="2"/>
      </rPr>
      <t>Theoretical Standard Error of y-bar = SE</t>
    </r>
    <r>
      <rPr>
        <b/>
        <vertAlign val="subscript"/>
        <sz val="14"/>
        <rFont val="Arial"/>
        <family val="2"/>
      </rPr>
      <t>T</t>
    </r>
    <r>
      <rPr>
        <b/>
        <sz val="14"/>
        <rFont val="Arial"/>
        <family val="2"/>
      </rPr>
      <t>(y-bar) = σ / n</t>
    </r>
    <r>
      <rPr>
        <b/>
        <vertAlign val="superscript"/>
        <sz val="14"/>
        <rFont val="Arial"/>
        <family val="2"/>
      </rPr>
      <t>.5</t>
    </r>
    <r>
      <rPr>
        <b/>
        <sz val="14"/>
        <rFont val="Arial"/>
        <family val="2"/>
      </rPr>
      <t xml:space="preserve"> </t>
    </r>
    <r>
      <rPr>
        <sz val="10"/>
        <rFont val="Arial"/>
        <family val="2"/>
      </rPr>
      <t xml:space="preserve"> {note that the square root of a number = (number)</t>
    </r>
    <r>
      <rPr>
        <vertAlign val="superscript"/>
        <sz val="10"/>
        <rFont val="Arial"/>
        <family val="2"/>
      </rPr>
      <t>.5</t>
    </r>
    <r>
      <rPr>
        <sz val="10"/>
        <rFont val="Arial"/>
        <family val="2"/>
      </rPr>
      <t>}</t>
    </r>
  </si>
  <si>
    <r>
      <rPr>
        <b/>
        <sz val="14"/>
        <rFont val="Arial"/>
        <family val="2"/>
      </rPr>
      <t>Sample based estimate of Standard Error of y-bar = SE(y-bar) = s / n</t>
    </r>
    <r>
      <rPr>
        <b/>
        <vertAlign val="superscript"/>
        <sz val="14"/>
        <rFont val="Arial"/>
        <family val="2"/>
      </rPr>
      <t>.5</t>
    </r>
    <r>
      <rPr>
        <b/>
        <sz val="14"/>
        <rFont val="Arial"/>
        <family val="2"/>
      </rPr>
      <t xml:space="preserve"> </t>
    </r>
    <r>
      <rPr>
        <sz val="10"/>
        <rFont val="Arial"/>
        <family val="2"/>
      </rPr>
      <t xml:space="preserve"> {σ is estimated by s}</t>
    </r>
  </si>
  <si>
    <r>
      <t xml:space="preserve">Confidence Interval for Estimating μ or Testing </t>
    </r>
    <r>
      <rPr>
        <b/>
        <sz val="14"/>
        <rFont val="Arial"/>
        <family val="2"/>
      </rPr>
      <t>H</t>
    </r>
    <r>
      <rPr>
        <b/>
        <vertAlign val="subscript"/>
        <sz val="14"/>
        <rFont val="Arial"/>
        <family val="2"/>
      </rPr>
      <t>0</t>
    </r>
    <r>
      <rPr>
        <b/>
        <sz val="14"/>
        <rFont val="Arial"/>
        <family val="2"/>
      </rPr>
      <t>: μ = μ</t>
    </r>
    <r>
      <rPr>
        <b/>
        <vertAlign val="subscript"/>
        <sz val="14"/>
        <rFont val="Arial"/>
        <family val="2"/>
      </rPr>
      <t>0</t>
    </r>
  </si>
  <si>
    <r>
      <t xml:space="preserve"> Versus </t>
    </r>
    <r>
      <rPr>
        <b/>
        <sz val="14"/>
        <rFont val="Arial"/>
        <family val="2"/>
      </rPr>
      <t>H</t>
    </r>
    <r>
      <rPr>
        <b/>
        <vertAlign val="subscript"/>
        <sz val="14"/>
        <rFont val="Arial"/>
        <family val="2"/>
      </rPr>
      <t>A</t>
    </r>
    <r>
      <rPr>
        <b/>
        <sz val="14"/>
        <rFont val="Arial"/>
        <family val="2"/>
      </rPr>
      <t xml:space="preserve">: μ </t>
    </r>
    <r>
      <rPr>
        <b/>
        <sz val="14"/>
        <rFont val="Calibri"/>
        <family val="2"/>
      </rPr>
      <t>≠</t>
    </r>
    <r>
      <rPr>
        <b/>
        <sz val="14"/>
        <rFont val="Arial"/>
        <family val="2"/>
      </rPr>
      <t xml:space="preserve"> μ</t>
    </r>
    <r>
      <rPr>
        <b/>
        <vertAlign val="subscript"/>
        <sz val="14"/>
        <rFont val="Arial"/>
        <family val="2"/>
      </rPr>
      <t>0</t>
    </r>
  </si>
  <si>
    <r>
      <rPr>
        <sz val="14"/>
        <rFont val="Calibri"/>
        <family val="2"/>
      </rPr>
      <t>±</t>
    </r>
    <r>
      <rPr>
        <sz val="14"/>
        <rFont val="Arial"/>
        <family val="2"/>
      </rPr>
      <t xml:space="preserve"> TINV(</t>
    </r>
    <r>
      <rPr>
        <sz val="14"/>
        <rFont val="Calibri"/>
        <family val="2"/>
      </rPr>
      <t>α,n-1</t>
    </r>
    <r>
      <rPr>
        <sz val="14"/>
        <rFont val="Arial"/>
        <family val="2"/>
      </rPr>
      <t xml:space="preserve">) </t>
    </r>
    <r>
      <rPr>
        <sz val="14"/>
        <rFont val="Calibri"/>
        <family val="2"/>
      </rPr>
      <t>•</t>
    </r>
    <r>
      <rPr>
        <sz val="14"/>
        <rFont val="Arial"/>
        <family val="2"/>
      </rPr>
      <t xml:space="preserve"> </t>
    </r>
  </si>
  <si>
    <t>m</t>
  </si>
  <si>
    <t>The Descriptive Statistics Procedure in Excel Data Analysis will calculate the sample mean and margin of error.</t>
  </si>
  <si>
    <t xml:space="preserve">Example </t>
  </si>
  <si>
    <t xml:space="preserve">Data </t>
  </si>
  <si>
    <t>Std. Dev.</t>
  </si>
  <si>
    <t>obs. #</t>
  </si>
  <si>
    <t>95% Table Value</t>
  </si>
  <si>
    <t>d.f.</t>
  </si>
  <si>
    <t>95% Margin of Error</t>
  </si>
  <si>
    <t>Standard Error</t>
  </si>
  <si>
    <t>Median</t>
  </si>
  <si>
    <t>Mode</t>
  </si>
  <si>
    <t>Standard Deviation</t>
  </si>
  <si>
    <t>Sample Variance</t>
  </si>
  <si>
    <t>Kurtosis</t>
  </si>
  <si>
    <t>Skewness</t>
  </si>
  <si>
    <t>Range</t>
  </si>
  <si>
    <t>Minimum</t>
  </si>
  <si>
    <t>Maximum</t>
  </si>
  <si>
    <t>Sum</t>
  </si>
  <si>
    <t>Count</t>
  </si>
  <si>
    <t>Confidence Level(95.0%)</t>
  </si>
  <si>
    <r>
      <rPr>
        <sz val="14"/>
        <color indexed="60"/>
        <rFont val="Calibri"/>
        <family val="2"/>
      </rPr>
      <t>←</t>
    </r>
    <r>
      <rPr>
        <sz val="14"/>
        <color indexed="60"/>
        <rFont val="Arial"/>
        <family val="2"/>
      </rPr>
      <t xml:space="preserve"> This is the Margin of Error for a 95% Interval</t>
    </r>
  </si>
  <si>
    <r>
      <rPr>
        <sz val="14"/>
        <color indexed="60"/>
        <rFont val="Calibri"/>
        <family val="2"/>
      </rPr>
      <t>←</t>
    </r>
    <r>
      <rPr>
        <sz val="14"/>
        <color indexed="60"/>
        <rFont val="Arial"/>
        <family val="2"/>
      </rPr>
      <t xml:space="preserve"> This is the Sample Mean</t>
    </r>
  </si>
  <si>
    <t>Upper Limit for a 95% Confidence Interval =</t>
  </si>
  <si>
    <t>Lower Limit for a 95% Confidence Interval =</t>
  </si>
  <si>
    <t>= sample mean + Margin of Error</t>
  </si>
  <si>
    <t>= sample mean - Margin of Error</t>
  </si>
  <si>
    <t xml:space="preserve">Std. Dev. </t>
  </si>
  <si>
    <t xml:space="preserve">Sample </t>
  </si>
  <si>
    <t xml:space="preserve">Theoretical </t>
  </si>
  <si>
    <t>Based</t>
  </si>
  <si>
    <t xml:space="preserve">Standard </t>
  </si>
  <si>
    <t>Error</t>
  </si>
  <si>
    <r>
      <rPr>
        <b/>
        <sz val="14"/>
        <rFont val="Arial"/>
        <family val="2"/>
      </rPr>
      <t>Theoretical Standard Error of Ῡ = SE</t>
    </r>
    <r>
      <rPr>
        <b/>
        <vertAlign val="subscript"/>
        <sz val="14"/>
        <rFont val="Arial"/>
        <family val="2"/>
      </rPr>
      <t>T</t>
    </r>
    <r>
      <rPr>
        <b/>
        <sz val="14"/>
        <rFont val="Arial"/>
        <family val="2"/>
      </rPr>
      <t xml:space="preserve">(Ῡ) = </t>
    </r>
    <r>
      <rPr>
        <b/>
        <sz val="16"/>
        <rFont val="Symbol"/>
        <family val="1"/>
      </rPr>
      <t>s</t>
    </r>
    <r>
      <rPr>
        <b/>
        <sz val="14"/>
        <rFont val="Symbol"/>
        <family val="1"/>
      </rPr>
      <t xml:space="preserve"> </t>
    </r>
    <r>
      <rPr>
        <b/>
        <sz val="14"/>
        <rFont val="Arial"/>
        <family val="2"/>
      </rPr>
      <t>/ n</t>
    </r>
    <r>
      <rPr>
        <b/>
        <vertAlign val="superscript"/>
        <sz val="14"/>
        <rFont val="Arial"/>
        <family val="2"/>
      </rPr>
      <t>.5</t>
    </r>
    <r>
      <rPr>
        <b/>
        <sz val="14"/>
        <rFont val="Arial"/>
        <family val="2"/>
      </rPr>
      <t xml:space="preserve"> </t>
    </r>
    <r>
      <rPr>
        <sz val="14"/>
        <rFont val="Arial"/>
        <family val="2"/>
      </rPr>
      <t xml:space="preserve"> {note that the square root of a number = (number)</t>
    </r>
    <r>
      <rPr>
        <vertAlign val="superscript"/>
        <sz val="14"/>
        <rFont val="Arial"/>
        <family val="2"/>
      </rPr>
      <t>.5</t>
    </r>
    <r>
      <rPr>
        <sz val="14"/>
        <rFont val="Arial"/>
        <family val="2"/>
      </rPr>
      <t>}</t>
    </r>
  </si>
  <si>
    <r>
      <t xml:space="preserve">Confidence Interval for estimating </t>
    </r>
    <r>
      <rPr>
        <b/>
        <sz val="14"/>
        <rFont val="Times New Roman"/>
        <family val="1"/>
      </rPr>
      <t>µ</t>
    </r>
  </si>
  <si>
    <t xml:space="preserve"> =TINV(0.05,20)</t>
  </si>
  <si>
    <t xml:space="preserve"> =T.INV.2T(0.05,20)</t>
  </si>
  <si>
    <t>Excel 2010 function in green</t>
  </si>
  <si>
    <r>
      <t xml:space="preserve">     T.INV.2T(</t>
    </r>
    <r>
      <rPr>
        <b/>
        <sz val="14"/>
        <color indexed="17"/>
        <rFont val="Calibri"/>
        <family val="2"/>
      </rPr>
      <t>α</t>
    </r>
    <r>
      <rPr>
        <b/>
        <sz val="14"/>
        <color indexed="17"/>
        <rFont val="Arial"/>
        <family val="2"/>
      </rPr>
      <t>,df)</t>
    </r>
  </si>
  <si>
    <r>
      <t xml:space="preserve">  NORM.S.INV(1-</t>
    </r>
    <r>
      <rPr>
        <b/>
        <sz val="14"/>
        <color indexed="17"/>
        <rFont val="Calibri"/>
        <family val="2"/>
      </rPr>
      <t>α</t>
    </r>
    <r>
      <rPr>
        <b/>
        <sz val="14"/>
        <color indexed="17"/>
        <rFont val="Arial"/>
        <family val="2"/>
      </rPr>
      <t>/2)</t>
    </r>
  </si>
  <si>
    <r>
      <rPr>
        <b/>
        <sz val="14"/>
        <rFont val="Arial"/>
        <family val="2"/>
      </rPr>
      <t>Sample based estimate of Standard Error of Ῡ = SE</t>
    </r>
    <r>
      <rPr>
        <b/>
        <sz val="14"/>
        <rFont val="Arial"/>
        <family val="2"/>
      </rPr>
      <t>(Ῡ) = s / n</t>
    </r>
    <r>
      <rPr>
        <b/>
        <vertAlign val="superscript"/>
        <sz val="14"/>
        <rFont val="Arial"/>
        <family val="2"/>
      </rPr>
      <t>.5</t>
    </r>
    <r>
      <rPr>
        <b/>
        <sz val="14"/>
        <rFont val="Arial"/>
        <family val="2"/>
      </rPr>
      <t xml:space="preserve">  </t>
    </r>
    <r>
      <rPr>
        <sz val="10"/>
        <rFont val="Arial"/>
        <family val="2"/>
      </rPr>
      <t xml:space="preserve"> </t>
    </r>
    <r>
      <rPr>
        <sz val="11"/>
        <rFont val="Arial"/>
        <family val="2"/>
      </rPr>
      <t>{</t>
    </r>
    <r>
      <rPr>
        <sz val="11"/>
        <rFont val="Symbol"/>
        <family val="1"/>
      </rPr>
      <t>s</t>
    </r>
    <r>
      <rPr>
        <sz val="11"/>
        <rFont val="Arial"/>
        <family val="2"/>
      </rPr>
      <t xml:space="preserve"> is estimated by s}</t>
    </r>
  </si>
  <si>
    <r>
      <t>Ῡ</t>
    </r>
    <r>
      <rPr>
        <sz val="16"/>
        <rFont val="Times New Roman"/>
        <family val="1"/>
      </rPr>
      <t xml:space="preserve"> </t>
    </r>
    <r>
      <rPr>
        <sz val="16"/>
        <rFont val="Calibri"/>
        <family val="2"/>
      </rPr>
      <t>±</t>
    </r>
    <r>
      <rPr>
        <sz val="16"/>
        <rFont val="Arial"/>
        <family val="2"/>
      </rPr>
      <t xml:space="preserve"> TINV(</t>
    </r>
    <r>
      <rPr>
        <sz val="16"/>
        <rFont val="Calibri"/>
        <family val="2"/>
      </rPr>
      <t>α,df</t>
    </r>
    <r>
      <rPr>
        <sz val="16"/>
        <rFont val="Arial"/>
        <family val="2"/>
      </rPr>
      <t xml:space="preserve">) </t>
    </r>
    <r>
      <rPr>
        <sz val="16"/>
        <rFont val="Calibri"/>
        <family val="2"/>
      </rPr>
      <t>•</t>
    </r>
    <r>
      <rPr>
        <sz val="16"/>
        <rFont val="Arial"/>
        <family val="2"/>
      </rPr>
      <t xml:space="preserve"> s / </t>
    </r>
  </si>
  <si>
    <t xml:space="preserve">95% Table Value (Sharpe text calls this a Critical Value) </t>
  </si>
  <si>
    <r>
      <t xml:space="preserve">Shape text uses </t>
    </r>
    <r>
      <rPr>
        <b/>
        <sz val="14"/>
        <rFont val="Arial"/>
        <family val="2"/>
      </rPr>
      <t>Critical Value</t>
    </r>
    <r>
      <rPr>
        <sz val="14"/>
        <rFont val="Arial"/>
        <family val="2"/>
      </rPr>
      <t xml:space="preserve"> to refer to the value obtained from a table or function</t>
    </r>
  </si>
  <si>
    <r>
      <t>SE(Mean) = SE(</t>
    </r>
    <r>
      <rPr>
        <sz val="14"/>
        <color indexed="60"/>
        <rFont val="Times New Roman"/>
        <family val="1"/>
      </rPr>
      <t>Ῡ</t>
    </r>
    <r>
      <rPr>
        <sz val="14"/>
        <color indexed="60"/>
        <rFont val="Arial"/>
        <family val="2"/>
      </rPr>
      <t>)</t>
    </r>
  </si>
  <si>
    <t>The Mean &amp; Proportion are both location parameters.</t>
  </si>
  <si>
    <t xml:space="preserve">Mean </t>
  </si>
  <si>
    <t xml:space="preserve">of the </t>
  </si>
  <si>
    <t>Statistic</t>
  </si>
  <si>
    <r>
      <t>s</t>
    </r>
    <r>
      <rPr>
        <b/>
        <vertAlign val="superscript"/>
        <sz val="14"/>
        <color indexed="10"/>
        <rFont val="Symbol"/>
        <family val="1"/>
      </rPr>
      <t>2</t>
    </r>
  </si>
  <si>
    <r>
      <t xml:space="preserve">The variance measures spread. </t>
    </r>
    <r>
      <rPr>
        <b/>
        <sz val="14"/>
        <color indexed="17"/>
        <rFont val="Times New Roman"/>
        <family val="1"/>
      </rPr>
      <t xml:space="preserve"> It is not a location parameter.</t>
    </r>
    <r>
      <rPr>
        <b/>
        <sz val="12"/>
        <color indexed="17"/>
        <rFont val="Times New Roman"/>
        <family val="1"/>
      </rPr>
      <t xml:space="preserve">
</t>
    </r>
  </si>
  <si>
    <r>
      <t xml:space="preserve">y-bar or </t>
    </r>
    <r>
      <rPr>
        <sz val="16"/>
        <rFont val="Calibri"/>
        <family val="2"/>
      </rPr>
      <t>Ῡ</t>
    </r>
  </si>
  <si>
    <t xml:space="preserve">                    p^ or </t>
  </si>
  <si>
    <t>Hypothesis</t>
  </si>
  <si>
    <t>N. A.</t>
  </si>
  <si>
    <t>Phenomenon</t>
  </si>
  <si>
    <t>Frame</t>
  </si>
  <si>
    <r>
      <t>==</t>
    </r>
    <r>
      <rPr>
        <b/>
        <sz val="14"/>
        <color indexed="12"/>
        <rFont val="Arial"/>
        <family val="2"/>
      </rPr>
      <t>&gt;</t>
    </r>
  </si>
  <si>
    <t>Sample Information</t>
  </si>
  <si>
    <t>(Data)</t>
  </si>
  <si>
    <r>
      <t>Coverage Error</t>
    </r>
    <r>
      <rPr>
        <sz val="8"/>
        <color indexed="61"/>
        <rFont val="Arial"/>
        <family val="2"/>
      </rPr>
      <t xml:space="preserve"> = error due to the difference between frame and phenomenon, Levine pg. 226 4th ed.</t>
    </r>
  </si>
  <si>
    <t>PARAMETERS</t>
  </si>
  <si>
    <r>
      <t>&lt;</t>
    </r>
    <r>
      <rPr>
        <b/>
        <sz val="12"/>
        <color indexed="17"/>
        <rFont val="Arial"/>
        <family val="2"/>
      </rPr>
      <t>==</t>
    </r>
  </si>
  <si>
    <t>STATISTICS</t>
  </si>
  <si>
    <t>n</t>
  </si>
  <si>
    <t>p^</t>
  </si>
  <si>
    <t xml:space="preserve">(1-p^) </t>
  </si>
  <si>
    <t>Var(p^)</t>
  </si>
  <si>
    <t>SE(p^)</t>
  </si>
  <si>
    <t>α</t>
  </si>
  <si>
    <t>α/2</t>
  </si>
  <si>
    <t>1-α/2</t>
  </si>
  <si>
    <t>Marg. Err.</t>
  </si>
  <si>
    <t>Lower</t>
  </si>
  <si>
    <t>Upper</t>
  </si>
  <si>
    <t># Yes</t>
  </si>
  <si>
    <t>OBS #</t>
  </si>
  <si>
    <t>Response</t>
  </si>
  <si>
    <t>Yes</t>
  </si>
  <si>
    <t>No</t>
  </si>
  <si>
    <t>Crit. Value</t>
  </si>
  <si>
    <t>C.V. approx.</t>
  </si>
  <si>
    <t xml:space="preserve"> =D3/D2</t>
  </si>
  <si>
    <t xml:space="preserve"> =1-D4</t>
  </si>
  <si>
    <t xml:space="preserve"> =D4*D5/D2</t>
  </si>
  <si>
    <t xml:space="preserve"> =SQRT(D6)</t>
  </si>
  <si>
    <t xml:space="preserve"> =1-D8</t>
  </si>
  <si>
    <t xml:space="preserve"> =D9/2</t>
  </si>
  <si>
    <t xml:space="preserve"> =1-D10</t>
  </si>
  <si>
    <t xml:space="preserve"> =NORM.S.INV(D11)</t>
  </si>
  <si>
    <t xml:space="preserve"> =T.INV.2T(D9,9999999999)</t>
  </si>
  <si>
    <t xml:space="preserve"> =D12*D7</t>
  </si>
  <si>
    <t xml:space="preserve"> =D4-D14</t>
  </si>
  <si>
    <t xml:space="preserve"> =D4+D14</t>
  </si>
  <si>
    <t>JMP Calculated 95% Confidence Interval</t>
  </si>
  <si>
    <t>Note: Computed using score confidence intervals.</t>
  </si>
  <si>
    <t xml:space="preserve">Interval below is computed by JMP selecting Distribution from </t>
  </si>
  <si>
    <t>for the confidence interval as shown to the right.</t>
  </si>
  <si>
    <t xml:space="preserve">from the Analyze tab, then selecting .95 </t>
  </si>
  <si>
    <r>
      <rPr>
        <b/>
        <sz val="11"/>
        <rFont val="Arial"/>
        <family val="2"/>
      </rPr>
      <t>Textbook Confidence Interva</t>
    </r>
    <r>
      <rPr>
        <sz val="11"/>
        <rFont val="Arial"/>
        <family val="2"/>
      </rPr>
      <t>l for Population Proportion, p</t>
    </r>
    <r>
      <rPr>
        <vertAlign val="subscript"/>
        <sz val="11"/>
        <rFont val="Arial"/>
        <family val="2"/>
      </rPr>
      <t>Yes</t>
    </r>
  </si>
  <si>
    <t>Leave town for fall break (Reading Days)</t>
  </si>
  <si>
    <t>Find a 90% confidence interval for the proportion of all VCU who will leave town for Reading Days.</t>
  </si>
  <si>
    <t>p^ =</t>
  </si>
  <si>
    <t>C.V. =</t>
  </si>
  <si>
    <t>SE(p^) =</t>
  </si>
  <si>
    <t>90% ME =</t>
  </si>
  <si>
    <t xml:space="preserve"> =SQRT(B4*(1-B4)/B1)</t>
  </si>
  <si>
    <t xml:space="preserve">Upper 90% Limit </t>
  </si>
  <si>
    <t xml:space="preserve">Lower 90% Limit </t>
  </si>
  <si>
    <t xml:space="preserve"> =B5*B6</t>
  </si>
  <si>
    <t xml:space="preserve">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</si>
</sst>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
    <numFmt numFmtId="168" formatCode="[$€-2]\ #,##0.00_);[Red]\([$€-2]\ #,##0.00\)"/>
    <numFmt numFmtId="169" formatCode="[$-409]dddd\,\ mmmm\ dd\,\ yyyy"/>
    <numFmt numFmtId="170" formatCode="[$-409]h:mm:ss\ AM/PM"/>
  </numFmts>
  <fonts count="153">
    <font>
      <sz val="10"/>
      <name val="Arial"/>
      <family val="0"/>
    </font>
    <font>
      <sz val="12"/>
      <name val="Arial"/>
      <family val="2"/>
    </font>
    <font>
      <b/>
      <sz val="12"/>
      <color indexed="12"/>
      <name val="Arial"/>
      <family val="2"/>
    </font>
    <font>
      <b/>
      <sz val="12"/>
      <name val="Arial"/>
      <family val="2"/>
    </font>
    <font>
      <b/>
      <sz val="14"/>
      <name val="Times New Roman"/>
      <family val="1"/>
    </font>
    <font>
      <sz val="14"/>
      <name val="Times New Roman"/>
      <family val="1"/>
    </font>
    <font>
      <sz val="12"/>
      <name val="Times New Roman"/>
      <family val="1"/>
    </font>
    <font>
      <sz val="16"/>
      <name val="Times New Roman"/>
      <family val="1"/>
    </font>
    <font>
      <sz val="14"/>
      <name val="Arial"/>
      <family val="2"/>
    </font>
    <font>
      <sz val="14"/>
      <color indexed="12"/>
      <name val="Arial"/>
      <family val="2"/>
    </font>
    <font>
      <sz val="8"/>
      <name val="Arial"/>
      <family val="2"/>
    </font>
    <font>
      <sz val="6"/>
      <name val="Times New Roman"/>
      <family val="1"/>
    </font>
    <font>
      <sz val="4"/>
      <name val="Arial"/>
      <family val="2"/>
    </font>
    <font>
      <b/>
      <sz val="14"/>
      <color indexed="12"/>
      <name val="Arial"/>
      <family val="2"/>
    </font>
    <font>
      <sz val="16"/>
      <name val="Arial"/>
      <family val="2"/>
    </font>
    <font>
      <b/>
      <sz val="16"/>
      <name val="Arial"/>
      <family val="2"/>
    </font>
    <font>
      <b/>
      <sz val="16"/>
      <name val="Times New Roman"/>
      <family val="1"/>
    </font>
    <font>
      <b/>
      <sz val="14"/>
      <color indexed="61"/>
      <name val="Arial"/>
      <family val="2"/>
    </font>
    <font>
      <b/>
      <sz val="16"/>
      <color indexed="12"/>
      <name val="Times New Roman"/>
      <family val="1"/>
    </font>
    <font>
      <b/>
      <sz val="12"/>
      <color indexed="57"/>
      <name val="Arial"/>
      <family val="2"/>
    </font>
    <font>
      <sz val="16"/>
      <name val="Symbol"/>
      <family val="1"/>
    </font>
    <font>
      <b/>
      <sz val="16"/>
      <name val="Symbol"/>
      <family val="1"/>
    </font>
    <font>
      <b/>
      <sz val="14"/>
      <name val="Arial"/>
      <family val="2"/>
    </font>
    <font>
      <b/>
      <sz val="16"/>
      <color indexed="61"/>
      <name val="Arial"/>
      <family val="2"/>
    </font>
    <font>
      <b/>
      <vertAlign val="subscript"/>
      <sz val="16"/>
      <color indexed="61"/>
      <name val="Arial"/>
      <family val="2"/>
    </font>
    <font>
      <b/>
      <vertAlign val="subscript"/>
      <sz val="18"/>
      <color indexed="61"/>
      <name val="Symbol"/>
      <family val="1"/>
    </font>
    <font>
      <b/>
      <sz val="16"/>
      <color indexed="12"/>
      <name val="Arial"/>
      <family val="2"/>
    </font>
    <font>
      <b/>
      <vertAlign val="subscript"/>
      <sz val="16"/>
      <color indexed="12"/>
      <name val="Arial"/>
      <family val="2"/>
    </font>
    <font>
      <b/>
      <vertAlign val="subscript"/>
      <sz val="18"/>
      <color indexed="12"/>
      <name val="Symbol"/>
      <family val="1"/>
    </font>
    <font>
      <b/>
      <sz val="16"/>
      <color indexed="61"/>
      <name val="Symbol"/>
      <family val="1"/>
    </font>
    <font>
      <b/>
      <sz val="16"/>
      <color indexed="12"/>
      <name val="Symbol"/>
      <family val="1"/>
    </font>
    <font>
      <b/>
      <vertAlign val="superscript"/>
      <sz val="14"/>
      <name val="Arial"/>
      <family val="2"/>
    </font>
    <font>
      <b/>
      <sz val="14"/>
      <color indexed="17"/>
      <name val="Arial"/>
      <family val="2"/>
    </font>
    <font>
      <b/>
      <vertAlign val="superscript"/>
      <sz val="16"/>
      <color indexed="12"/>
      <name val="Arial"/>
      <family val="2"/>
    </font>
    <font>
      <sz val="14"/>
      <name val="Symbol"/>
      <family val="1"/>
    </font>
    <font>
      <vertAlign val="superscript"/>
      <sz val="10"/>
      <name val="Arial"/>
      <family val="2"/>
    </font>
    <font>
      <b/>
      <vertAlign val="subscript"/>
      <sz val="14"/>
      <name val="Arial"/>
      <family val="2"/>
    </font>
    <font>
      <vertAlign val="subscript"/>
      <sz val="10"/>
      <name val="Arial"/>
      <family val="2"/>
    </font>
    <font>
      <sz val="14"/>
      <name val="Calibri"/>
      <family val="2"/>
    </font>
    <font>
      <b/>
      <sz val="14"/>
      <name val="Calibri"/>
      <family val="2"/>
    </font>
    <font>
      <sz val="14"/>
      <color indexed="60"/>
      <name val="Arial"/>
      <family val="2"/>
    </font>
    <font>
      <i/>
      <sz val="10"/>
      <name val="Arial"/>
      <family val="2"/>
    </font>
    <font>
      <sz val="14"/>
      <color indexed="60"/>
      <name val="Calibri"/>
      <family val="2"/>
    </font>
    <font>
      <sz val="16"/>
      <name val="Calibri"/>
      <family val="2"/>
    </font>
    <font>
      <vertAlign val="superscript"/>
      <sz val="14"/>
      <name val="Arial"/>
      <family val="2"/>
    </font>
    <font>
      <b/>
      <sz val="14"/>
      <name val="Symbol"/>
      <family val="1"/>
    </font>
    <font>
      <sz val="11"/>
      <name val="Arial"/>
      <family val="2"/>
    </font>
    <font>
      <sz val="11"/>
      <name val="Symbol"/>
      <family val="1"/>
    </font>
    <font>
      <sz val="9"/>
      <name val="Tahoma"/>
      <family val="2"/>
    </font>
    <font>
      <b/>
      <sz val="9"/>
      <name val="Tahoma"/>
      <family val="2"/>
    </font>
    <font>
      <b/>
      <sz val="14"/>
      <color indexed="17"/>
      <name val="Calibri"/>
      <family val="2"/>
    </font>
    <font>
      <sz val="14"/>
      <color indexed="60"/>
      <name val="Times New Roman"/>
      <family val="1"/>
    </font>
    <font>
      <b/>
      <sz val="12"/>
      <color indexed="17"/>
      <name val="Arial"/>
      <family val="2"/>
    </font>
    <font>
      <sz val="14"/>
      <color indexed="17"/>
      <name val="Arial"/>
      <family val="2"/>
    </font>
    <font>
      <b/>
      <sz val="14"/>
      <color indexed="17"/>
      <name val="Times New Roman"/>
      <family val="1"/>
    </font>
    <font>
      <b/>
      <vertAlign val="superscript"/>
      <sz val="14"/>
      <color indexed="10"/>
      <name val="Symbol"/>
      <family val="1"/>
    </font>
    <font>
      <b/>
      <sz val="12"/>
      <color indexed="17"/>
      <name val="Times New Roman"/>
      <family val="1"/>
    </font>
    <font>
      <sz val="12"/>
      <color indexed="12"/>
      <name val="Arial"/>
      <family val="2"/>
    </font>
    <font>
      <b/>
      <sz val="8"/>
      <color indexed="61"/>
      <name val="Arial"/>
      <family val="2"/>
    </font>
    <font>
      <sz val="8"/>
      <color indexed="61"/>
      <name val="Arial"/>
      <family val="2"/>
    </font>
    <font>
      <b/>
      <sz val="11"/>
      <name val="Arial"/>
      <family val="2"/>
    </font>
    <font>
      <sz val="11.25"/>
      <color indexed="8"/>
      <name val="Times New Roman"/>
      <family val="1"/>
    </font>
    <font>
      <vertAlign val="subscript"/>
      <sz val="11"/>
      <name val="Arial"/>
      <family val="2"/>
    </font>
    <font>
      <sz val="10"/>
      <color indexed="8"/>
      <name val="Times New Roman"/>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62"/>
      <name val="Cambria"/>
      <family val="2"/>
    </font>
    <font>
      <b/>
      <sz val="10"/>
      <color indexed="8"/>
      <name val="Times New Roman"/>
      <family val="2"/>
    </font>
    <font>
      <sz val="10"/>
      <color indexed="10"/>
      <name val="Times New Roman"/>
      <family val="2"/>
    </font>
    <font>
      <b/>
      <sz val="14"/>
      <color indexed="60"/>
      <name val="Arial"/>
      <family val="2"/>
    </font>
    <font>
      <sz val="14"/>
      <color indexed="23"/>
      <name val="Arial"/>
      <family val="2"/>
    </font>
    <font>
      <b/>
      <sz val="10"/>
      <color indexed="17"/>
      <name val="Arial"/>
      <family val="2"/>
    </font>
    <font>
      <sz val="12"/>
      <color indexed="10"/>
      <name val="Arial"/>
      <family val="2"/>
    </font>
    <font>
      <b/>
      <sz val="14"/>
      <color indexed="10"/>
      <name val="Symbol"/>
      <family val="1"/>
    </font>
    <font>
      <b/>
      <sz val="12"/>
      <color indexed="49"/>
      <name val="Arial"/>
      <family val="2"/>
    </font>
    <font>
      <sz val="14"/>
      <color indexed="10"/>
      <name val="Arial"/>
      <family val="2"/>
    </font>
    <font>
      <b/>
      <sz val="10"/>
      <color indexed="10"/>
      <name val="Arial"/>
      <family val="2"/>
    </font>
    <font>
      <b/>
      <sz val="12"/>
      <color indexed="8"/>
      <name val="Arial"/>
      <family val="2"/>
    </font>
    <font>
      <sz val="12"/>
      <color indexed="8"/>
      <name val="Arial"/>
      <family val="2"/>
    </font>
    <font>
      <sz val="10"/>
      <color indexed="8"/>
      <name val="Arial"/>
      <family val="2"/>
    </font>
    <font>
      <sz val="14"/>
      <color indexed="8"/>
      <name val="Arial"/>
      <family val="2"/>
    </font>
    <font>
      <b/>
      <sz val="14"/>
      <color indexed="8"/>
      <name val="Arial"/>
      <family val="2"/>
    </font>
    <font>
      <b/>
      <sz val="14"/>
      <color indexed="8"/>
      <name val="Times New Roman"/>
      <family val="1"/>
    </font>
    <font>
      <sz val="12"/>
      <color indexed="8"/>
      <name val="Times New Roman"/>
      <family val="1"/>
    </font>
    <font>
      <b/>
      <sz val="14"/>
      <color indexed="60"/>
      <name val="Times New Roman"/>
      <family val="1"/>
    </font>
    <font>
      <b/>
      <sz val="14"/>
      <color indexed="12"/>
      <name val="Times New Roman"/>
      <family val="1"/>
    </font>
    <font>
      <b/>
      <sz val="11"/>
      <color indexed="17"/>
      <name val="Times New Roman"/>
      <family val="1"/>
    </font>
    <font>
      <b/>
      <sz val="18"/>
      <color indexed="14"/>
      <name val="Times New Roman"/>
      <family val="1"/>
    </font>
    <font>
      <b/>
      <sz val="20"/>
      <color indexed="14"/>
      <name val="Symbol"/>
      <family val="1"/>
    </font>
    <font>
      <b/>
      <sz val="14"/>
      <color indexed="14"/>
      <name val="Times New Roman"/>
      <family val="1"/>
    </font>
    <font>
      <sz val="14"/>
      <color indexed="14"/>
      <name val="Arial"/>
      <family val="2"/>
    </font>
    <font>
      <sz val="14"/>
      <color indexed="14"/>
      <name val="Symbol"/>
      <family val="1"/>
    </font>
    <font>
      <b/>
      <sz val="13"/>
      <color indexed="12"/>
      <name val="Arial"/>
      <family val="2"/>
    </font>
    <font>
      <sz val="13"/>
      <color indexed="12"/>
      <name val="Arial"/>
      <family val="2"/>
    </font>
    <font>
      <b/>
      <sz val="20"/>
      <color indexed="12"/>
      <name val="Symbol"/>
      <family val="1"/>
    </font>
    <font>
      <b/>
      <sz val="18"/>
      <color indexed="12"/>
      <name val="Arial"/>
      <family val="2"/>
    </font>
    <font>
      <b/>
      <sz val="12"/>
      <color indexed="14"/>
      <name val="Arial"/>
      <family val="2"/>
    </font>
    <font>
      <b/>
      <sz val="12"/>
      <color indexed="25"/>
      <name val="Arial"/>
      <family val="2"/>
    </font>
    <font>
      <b/>
      <sz val="12"/>
      <color indexed="60"/>
      <name val="Arial"/>
      <family val="2"/>
    </font>
    <font>
      <sz val="12"/>
      <color indexed="60"/>
      <name val="Arial"/>
      <family val="2"/>
    </font>
    <font>
      <sz val="14"/>
      <color indexed="8"/>
      <name val="Times New Roman"/>
      <family val="1"/>
    </font>
    <font>
      <b/>
      <sz val="14"/>
      <color indexed="10"/>
      <name val="Times New Roman"/>
      <family val="1"/>
    </font>
    <font>
      <b/>
      <sz val="11"/>
      <color indexed="12"/>
      <name val="Arial"/>
      <family val="2"/>
    </font>
    <font>
      <sz val="11"/>
      <color indexed="17"/>
      <name val="Calibri"/>
      <family val="2"/>
    </font>
    <font>
      <sz val="11"/>
      <color indexed="8"/>
      <name val="Calibri"/>
      <family val="2"/>
    </font>
    <font>
      <sz val="11"/>
      <color indexed="12"/>
      <name val="Calibri"/>
      <family val="2"/>
    </font>
    <font>
      <vertAlign val="superscript"/>
      <sz val="11"/>
      <color indexed="8"/>
      <name val="Calibri"/>
      <family val="2"/>
    </font>
    <font>
      <b/>
      <sz val="11"/>
      <color indexed="8"/>
      <name val="Calibri"/>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
      <b/>
      <sz val="12"/>
      <color rgb="FF00B050"/>
      <name val="Arial"/>
      <family val="2"/>
    </font>
    <font>
      <b/>
      <sz val="14"/>
      <color theme="9" tint="-0.4999699890613556"/>
      <name val="Arial"/>
      <family val="2"/>
    </font>
    <font>
      <sz val="14"/>
      <color theme="9" tint="-0.4999699890613556"/>
      <name val="Arial"/>
      <family val="2"/>
    </font>
    <font>
      <sz val="14"/>
      <color theme="0" tint="-0.4999699890613556"/>
      <name val="Arial"/>
      <family val="2"/>
    </font>
    <font>
      <sz val="14"/>
      <color rgb="FF00B050"/>
      <name val="Arial"/>
      <family val="2"/>
    </font>
    <font>
      <b/>
      <sz val="10"/>
      <color rgb="FF00B050"/>
      <name val="Arial"/>
      <family val="2"/>
    </font>
    <font>
      <b/>
      <sz val="14"/>
      <color rgb="FF00B050"/>
      <name val="Arial"/>
      <family val="2"/>
    </font>
    <font>
      <sz val="14"/>
      <color rgb="FFC00000"/>
      <name val="Arial"/>
      <family val="2"/>
    </font>
    <font>
      <sz val="12"/>
      <color theme="5" tint="-0.24997000396251678"/>
      <name val="Arial"/>
      <family val="2"/>
    </font>
    <font>
      <b/>
      <sz val="14"/>
      <color theme="5" tint="-0.24997000396251678"/>
      <name val="Symbol"/>
      <family val="1"/>
    </font>
    <font>
      <b/>
      <sz val="12"/>
      <color rgb="FF00B050"/>
      <name val="Times New Roman"/>
      <family val="1"/>
    </font>
    <font>
      <b/>
      <sz val="12"/>
      <color theme="3" tint="0.39998000860214233"/>
      <name val="Arial"/>
      <family val="2"/>
    </font>
    <font>
      <b/>
      <sz val="14"/>
      <color rgb="FF00B050"/>
      <name val="Times New Roman"/>
      <family val="1"/>
    </font>
    <font>
      <sz val="14"/>
      <color theme="5" tint="-0.24997000396251678"/>
      <name val="Arial"/>
      <family val="2"/>
    </font>
    <font>
      <b/>
      <sz val="10"/>
      <color rgb="FFFF0000"/>
      <name val="Arial"/>
      <family val="2"/>
    </font>
    <font>
      <b/>
      <sz val="12"/>
      <color rgb="FF0000FF"/>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thin"/>
      <right style="thin"/>
      <top>
        <color indexed="63"/>
      </top>
      <bottom>
        <color indexed="63"/>
      </bottom>
    </border>
    <border>
      <left style="thin"/>
      <right style="dotted"/>
      <top>
        <color indexed="63"/>
      </top>
      <bottom>
        <color indexed="63"/>
      </bottom>
    </border>
    <border>
      <left style="dotted"/>
      <right style="dotted"/>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dotted"/>
      <top>
        <color indexed="63"/>
      </top>
      <bottom style="thin"/>
    </border>
    <border>
      <left style="dotted"/>
      <right style="dotted"/>
      <top>
        <color indexed="63"/>
      </top>
      <bottom style="thin"/>
    </border>
    <border>
      <left>
        <color indexed="63"/>
      </left>
      <right style="thin"/>
      <top>
        <color indexed="63"/>
      </top>
      <bottom style="thin"/>
    </border>
    <border>
      <left>
        <color indexed="63"/>
      </left>
      <right style="thin"/>
      <top>
        <color indexed="63"/>
      </top>
      <bottom style="double"/>
    </border>
    <border>
      <left style="thin"/>
      <right style="thin"/>
      <top>
        <color indexed="63"/>
      </top>
      <bottom style="double"/>
    </border>
    <border>
      <left>
        <color indexed="63"/>
      </left>
      <right>
        <color indexed="63"/>
      </right>
      <top>
        <color indexed="63"/>
      </top>
      <bottom style="double"/>
    </border>
    <border>
      <left style="thin"/>
      <right style="dotted"/>
      <top>
        <color indexed="63"/>
      </top>
      <bottom style="double"/>
    </border>
    <border>
      <left style="dotted"/>
      <right style="dotted"/>
      <top>
        <color indexed="63"/>
      </top>
      <bottom style="double"/>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color indexed="12"/>
      </left>
      <right>
        <color indexed="63"/>
      </right>
      <top style="thick">
        <color indexed="12"/>
      </top>
      <bottom>
        <color indexed="63"/>
      </bottom>
    </border>
    <border>
      <left>
        <color indexed="63"/>
      </left>
      <right style="thick"/>
      <top style="thick">
        <color indexed="12"/>
      </top>
      <bottom>
        <color indexed="63"/>
      </bottom>
    </border>
    <border>
      <left>
        <color indexed="63"/>
      </left>
      <right style="thick">
        <color indexed="12"/>
      </right>
      <top style="thick">
        <color indexed="12"/>
      </top>
      <bottom>
        <color indexed="63"/>
      </bottom>
    </border>
    <border>
      <left style="thick"/>
      <right>
        <color indexed="63"/>
      </right>
      <top>
        <color indexed="63"/>
      </top>
      <bottom style="thick"/>
    </border>
    <border>
      <left style="thick">
        <color indexed="12"/>
      </left>
      <right>
        <color indexed="63"/>
      </right>
      <top>
        <color indexed="63"/>
      </top>
      <bottom style="thick"/>
    </border>
    <border>
      <left>
        <color indexed="63"/>
      </left>
      <right style="thick"/>
      <top>
        <color indexed="63"/>
      </top>
      <bottom style="thick"/>
    </border>
    <border>
      <left>
        <color indexed="63"/>
      </left>
      <right style="thick">
        <color indexed="12"/>
      </right>
      <top>
        <color indexed="63"/>
      </top>
      <bottom>
        <color indexed="63"/>
      </bottom>
    </border>
    <border>
      <left style="thick">
        <color indexed="12"/>
      </left>
      <right style="thick">
        <color indexed="12"/>
      </right>
      <top style="thick">
        <color indexed="12"/>
      </top>
      <bottom>
        <color indexed="63"/>
      </bottom>
    </border>
    <border>
      <left style="thick">
        <color indexed="12"/>
      </left>
      <right>
        <color indexed="63"/>
      </right>
      <top>
        <color indexed="63"/>
      </top>
      <bottom style="thick">
        <color indexed="12"/>
      </bottom>
    </border>
    <border>
      <left>
        <color indexed="63"/>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2"/>
      </left>
      <right style="thick">
        <color indexed="12"/>
      </right>
      <top>
        <color indexed="63"/>
      </top>
      <bottom style="thick">
        <color indexed="12"/>
      </bottom>
    </border>
    <border>
      <left style="dotted"/>
      <right style="dotted"/>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9" fillId="2" borderId="0" applyNumberFormat="0" applyBorder="0" applyAlignment="0" applyProtection="0"/>
    <xf numFmtId="0" fontId="119" fillId="3" borderId="0" applyNumberFormat="0" applyBorder="0" applyAlignment="0" applyProtection="0"/>
    <xf numFmtId="0" fontId="119" fillId="4" borderId="0" applyNumberFormat="0" applyBorder="0" applyAlignment="0" applyProtection="0"/>
    <xf numFmtId="0" fontId="119" fillId="5" borderId="0" applyNumberFormat="0" applyBorder="0" applyAlignment="0" applyProtection="0"/>
    <xf numFmtId="0" fontId="119" fillId="6" borderId="0" applyNumberFormat="0" applyBorder="0" applyAlignment="0" applyProtection="0"/>
    <xf numFmtId="0" fontId="119" fillId="7" borderId="0" applyNumberFormat="0" applyBorder="0" applyAlignment="0" applyProtection="0"/>
    <xf numFmtId="0" fontId="119" fillId="8" borderId="0" applyNumberFormat="0" applyBorder="0" applyAlignment="0" applyProtection="0"/>
    <xf numFmtId="0" fontId="119" fillId="9" borderId="0" applyNumberFormat="0" applyBorder="0" applyAlignment="0" applyProtection="0"/>
    <xf numFmtId="0" fontId="119"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19" fillId="13" borderId="0" applyNumberFormat="0" applyBorder="0" applyAlignment="0" applyProtection="0"/>
    <xf numFmtId="0" fontId="120" fillId="14" borderId="0" applyNumberFormat="0" applyBorder="0" applyAlignment="0" applyProtection="0"/>
    <xf numFmtId="0" fontId="120" fillId="15" borderId="0" applyNumberFormat="0" applyBorder="0" applyAlignment="0" applyProtection="0"/>
    <xf numFmtId="0" fontId="120" fillId="16" borderId="0" applyNumberFormat="0" applyBorder="0" applyAlignment="0" applyProtection="0"/>
    <xf numFmtId="0" fontId="120" fillId="17" borderId="0" applyNumberFormat="0" applyBorder="0" applyAlignment="0" applyProtection="0"/>
    <xf numFmtId="0" fontId="120" fillId="18" borderId="0" applyNumberFormat="0" applyBorder="0" applyAlignment="0" applyProtection="0"/>
    <xf numFmtId="0" fontId="120" fillId="19" borderId="0" applyNumberFormat="0" applyBorder="0" applyAlignment="0" applyProtection="0"/>
    <xf numFmtId="0" fontId="120" fillId="20" borderId="0" applyNumberFormat="0" applyBorder="0" applyAlignment="0" applyProtection="0"/>
    <xf numFmtId="0" fontId="120" fillId="21" borderId="0" applyNumberFormat="0" applyBorder="0" applyAlignment="0" applyProtection="0"/>
    <xf numFmtId="0" fontId="120" fillId="22" borderId="0" applyNumberFormat="0" applyBorder="0" applyAlignment="0" applyProtection="0"/>
    <xf numFmtId="0" fontId="120" fillId="23" borderId="0" applyNumberFormat="0" applyBorder="0" applyAlignment="0" applyProtection="0"/>
    <xf numFmtId="0" fontId="120" fillId="24" borderId="0" applyNumberFormat="0" applyBorder="0" applyAlignment="0" applyProtection="0"/>
    <xf numFmtId="0" fontId="120" fillId="25" borderId="0" applyNumberFormat="0" applyBorder="0" applyAlignment="0" applyProtection="0"/>
    <xf numFmtId="0" fontId="121" fillId="26" borderId="0" applyNumberFormat="0" applyBorder="0" applyAlignment="0" applyProtection="0"/>
    <xf numFmtId="0" fontId="122" fillId="27" borderId="1" applyNumberFormat="0" applyAlignment="0" applyProtection="0"/>
    <xf numFmtId="0" fontId="1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4" fillId="0" borderId="0" applyNumberFormat="0" applyFill="0" applyBorder="0" applyAlignment="0" applyProtection="0"/>
    <xf numFmtId="0" fontId="125" fillId="29" borderId="0" applyNumberFormat="0" applyBorder="0" applyAlignment="0" applyProtection="0"/>
    <xf numFmtId="0" fontId="126" fillId="0" borderId="3" applyNumberFormat="0" applyFill="0" applyAlignment="0" applyProtection="0"/>
    <xf numFmtId="0" fontId="127" fillId="0" borderId="4" applyNumberFormat="0" applyFill="0" applyAlignment="0" applyProtection="0"/>
    <xf numFmtId="0" fontId="128" fillId="0" borderId="5" applyNumberFormat="0" applyFill="0" applyAlignment="0" applyProtection="0"/>
    <xf numFmtId="0" fontId="128" fillId="0" borderId="0" applyNumberFormat="0" applyFill="0" applyBorder="0" applyAlignment="0" applyProtection="0"/>
    <xf numFmtId="0" fontId="129" fillId="30" borderId="1" applyNumberFormat="0" applyAlignment="0" applyProtection="0"/>
    <xf numFmtId="0" fontId="130" fillId="0" borderId="6" applyNumberFormat="0" applyFill="0" applyAlignment="0" applyProtection="0"/>
    <xf numFmtId="0" fontId="131" fillId="31" borderId="0" applyNumberFormat="0" applyBorder="0" applyAlignment="0" applyProtection="0"/>
    <xf numFmtId="0" fontId="0" fillId="0" borderId="0">
      <alignment/>
      <protection/>
    </xf>
    <xf numFmtId="0" fontId="0" fillId="32" borderId="7" applyNumberFormat="0" applyFont="0" applyAlignment="0" applyProtection="0"/>
    <xf numFmtId="0" fontId="132" fillId="27" borderId="8" applyNumberFormat="0" applyAlignment="0" applyProtection="0"/>
    <xf numFmtId="9" fontId="0" fillId="0" borderId="0" applyFont="0" applyFill="0" applyBorder="0" applyAlignment="0" applyProtection="0"/>
    <xf numFmtId="0" fontId="133" fillId="0" borderId="0" applyNumberFormat="0" applyFill="0" applyBorder="0" applyAlignment="0" applyProtection="0"/>
    <xf numFmtId="0" fontId="134" fillId="0" borderId="9" applyNumberFormat="0" applyFill="0" applyAlignment="0" applyProtection="0"/>
    <xf numFmtId="0" fontId="135" fillId="0" borderId="0" applyNumberFormat="0" applyFill="0" applyBorder="0" applyAlignment="0" applyProtection="0"/>
  </cellStyleXfs>
  <cellXfs count="140">
    <xf numFmtId="0" fontId="0" fillId="0" borderId="0" xfId="0" applyAlignment="1">
      <alignment/>
    </xf>
    <xf numFmtId="0" fontId="5" fillId="0" borderId="0" xfId="0" applyFont="1" applyAlignment="1">
      <alignment/>
    </xf>
    <xf numFmtId="0" fontId="8" fillId="0" borderId="0" xfId="0" applyFont="1" applyAlignment="1">
      <alignment/>
    </xf>
    <xf numFmtId="0" fontId="6" fillId="0" borderId="0" xfId="0" applyFont="1" applyAlignment="1">
      <alignment/>
    </xf>
    <xf numFmtId="0" fontId="11" fillId="0" borderId="0" xfId="0" applyFont="1" applyAlignment="1">
      <alignment/>
    </xf>
    <xf numFmtId="0" fontId="6" fillId="0" borderId="0" xfId="0" applyFont="1" applyAlignment="1">
      <alignment horizontal="left"/>
    </xf>
    <xf numFmtId="0" fontId="12" fillId="0" borderId="0" xfId="0" applyFont="1" applyAlignment="1">
      <alignment/>
    </xf>
    <xf numFmtId="0" fontId="8" fillId="0" borderId="0" xfId="0" applyFont="1" applyAlignment="1">
      <alignment horizontal="center"/>
    </xf>
    <xf numFmtId="9" fontId="8" fillId="0" borderId="0" xfId="0" applyNumberFormat="1" applyFont="1" applyAlignment="1">
      <alignment horizontal="center"/>
    </xf>
    <xf numFmtId="0" fontId="8" fillId="0" borderId="0" xfId="0" applyFont="1" applyAlignment="1">
      <alignment horizontal="left"/>
    </xf>
    <xf numFmtId="0" fontId="14" fillId="0" borderId="0" xfId="0" applyFont="1" applyAlignment="1">
      <alignment/>
    </xf>
    <xf numFmtId="167" fontId="17" fillId="0" borderId="0" xfId="0" applyNumberFormat="1" applyFont="1" applyAlignment="1">
      <alignment horizontal="center"/>
    </xf>
    <xf numFmtId="167" fontId="13" fillId="0" borderId="0" xfId="0" applyNumberFormat="1" applyFont="1" applyAlignment="1">
      <alignment horizontal="center"/>
    </xf>
    <xf numFmtId="0" fontId="13" fillId="33" borderId="0" xfId="0" applyFont="1" applyFill="1" applyAlignment="1">
      <alignment horizontal="center"/>
    </xf>
    <xf numFmtId="0" fontId="14" fillId="0" borderId="0" xfId="0" applyFont="1" applyFill="1" applyAlignment="1">
      <alignment/>
    </xf>
    <xf numFmtId="0" fontId="15" fillId="0" borderId="0" xfId="0" applyFont="1" applyFill="1" applyAlignment="1">
      <alignment horizontal="center"/>
    </xf>
    <xf numFmtId="0" fontId="8" fillId="33" borderId="0" xfId="0" applyFont="1" applyFill="1" applyAlignment="1">
      <alignment horizontal="center"/>
    </xf>
    <xf numFmtId="0" fontId="8" fillId="0" borderId="0" xfId="0" applyFont="1" applyAlignment="1">
      <alignment/>
    </xf>
    <xf numFmtId="0" fontId="8" fillId="0" borderId="0" xfId="0" applyFont="1" applyAlignment="1">
      <alignment horizontal="centerContinuous"/>
    </xf>
    <xf numFmtId="0" fontId="19" fillId="0" borderId="0" xfId="0" applyFont="1" applyAlignment="1">
      <alignment horizontal="center"/>
    </xf>
    <xf numFmtId="0" fontId="19" fillId="33" borderId="0" xfId="0" applyFont="1" applyFill="1" applyAlignment="1">
      <alignment horizontal="center"/>
    </xf>
    <xf numFmtId="0" fontId="8" fillId="33" borderId="0" xfId="0" applyNumberFormat="1" applyFont="1" applyFill="1" applyAlignment="1">
      <alignment horizontal="center"/>
    </xf>
    <xf numFmtId="0" fontId="21" fillId="0" borderId="0" xfId="0" applyFont="1" applyAlignment="1">
      <alignment/>
    </xf>
    <xf numFmtId="0" fontId="22" fillId="0" borderId="0" xfId="0" applyFont="1" applyAlignment="1">
      <alignment horizontal="center"/>
    </xf>
    <xf numFmtId="0" fontId="21" fillId="33" borderId="0" xfId="0" applyFont="1" applyFill="1" applyAlignment="1">
      <alignment horizontal="center"/>
    </xf>
    <xf numFmtId="0" fontId="21" fillId="0" borderId="0" xfId="0" applyFont="1" applyAlignment="1">
      <alignment horizontal="center"/>
    </xf>
    <xf numFmtId="0" fontId="22" fillId="33" borderId="0" xfId="0" applyFont="1" applyFill="1" applyAlignment="1">
      <alignment horizontal="center"/>
    </xf>
    <xf numFmtId="0" fontId="23" fillId="0" borderId="0" xfId="0" applyFont="1" applyAlignment="1">
      <alignment horizontal="center"/>
    </xf>
    <xf numFmtId="0" fontId="26" fillId="0" borderId="0" xfId="0" applyFont="1" applyAlignment="1">
      <alignment horizontal="center"/>
    </xf>
    <xf numFmtId="0" fontId="22" fillId="0" borderId="0" xfId="0" applyFont="1" applyAlignment="1">
      <alignment horizontal="centerContinuous"/>
    </xf>
    <xf numFmtId="0" fontId="13" fillId="0" borderId="0" xfId="0" applyFont="1" applyAlignment="1">
      <alignment horizontal="centerContinuous"/>
    </xf>
    <xf numFmtId="0" fontId="29" fillId="0" borderId="0" xfId="0" applyFont="1" applyAlignment="1">
      <alignment horizontal="center"/>
    </xf>
    <xf numFmtId="0" fontId="2" fillId="33" borderId="0" xfId="0" applyFont="1" applyFill="1" applyAlignment="1" quotePrefix="1">
      <alignment horizontal="left"/>
    </xf>
    <xf numFmtId="0" fontId="13" fillId="0" borderId="0" xfId="0" applyFont="1" applyAlignment="1">
      <alignment/>
    </xf>
    <xf numFmtId="0" fontId="22" fillId="0" borderId="0" xfId="0" applyFont="1" applyAlignment="1">
      <alignment/>
    </xf>
    <xf numFmtId="0" fontId="32" fillId="0" borderId="0" xfId="0" applyFont="1" applyAlignment="1">
      <alignment/>
    </xf>
    <xf numFmtId="0" fontId="0" fillId="0" borderId="0" xfId="0" applyFont="1" applyAlignment="1">
      <alignment/>
    </xf>
    <xf numFmtId="0" fontId="136" fillId="0" borderId="0" xfId="0" applyFont="1" applyAlignment="1">
      <alignment/>
    </xf>
    <xf numFmtId="0" fontId="0" fillId="0" borderId="0" xfId="0" applyFont="1" applyAlignment="1">
      <alignment horizontal="center"/>
    </xf>
    <xf numFmtId="0" fontId="137" fillId="0" borderId="0" xfId="0" applyFont="1" applyAlignment="1">
      <alignment horizontal="center"/>
    </xf>
    <xf numFmtId="0" fontId="138" fillId="0" borderId="0" xfId="0" applyFont="1" applyAlignment="1">
      <alignment/>
    </xf>
    <xf numFmtId="0" fontId="8" fillId="0" borderId="10" xfId="0" applyFont="1" applyBorder="1" applyAlignment="1">
      <alignment horizontal="center"/>
    </xf>
    <xf numFmtId="0" fontId="8" fillId="0" borderId="10" xfId="0" applyFont="1" applyBorder="1" applyAlignment="1">
      <alignment/>
    </xf>
    <xf numFmtId="0" fontId="0" fillId="0" borderId="0" xfId="0" applyFill="1" applyBorder="1" applyAlignment="1">
      <alignment/>
    </xf>
    <xf numFmtId="0" fontId="41" fillId="0" borderId="11" xfId="0" applyFont="1" applyFill="1" applyBorder="1" applyAlignment="1">
      <alignment horizontal="centerContinuous"/>
    </xf>
    <xf numFmtId="0" fontId="0" fillId="0" borderId="0" xfId="0" applyFill="1" applyBorder="1" applyAlignment="1">
      <alignment horizontal="center"/>
    </xf>
    <xf numFmtId="0" fontId="0" fillId="0" borderId="10" xfId="0" applyFill="1" applyBorder="1" applyAlignment="1">
      <alignment horizontal="center"/>
    </xf>
    <xf numFmtId="0" fontId="3" fillId="0" borderId="10" xfId="0" applyFont="1" applyFill="1" applyBorder="1" applyAlignment="1">
      <alignment horizontal="center"/>
    </xf>
    <xf numFmtId="0" fontId="8" fillId="0" borderId="0" xfId="0" applyFont="1" applyAlignment="1">
      <alignment horizontal="right"/>
    </xf>
    <xf numFmtId="0" fontId="138" fillId="0" borderId="0" xfId="0" applyFont="1" applyAlignment="1" quotePrefix="1">
      <alignment/>
    </xf>
    <xf numFmtId="0" fontId="139" fillId="0" borderId="0" xfId="0" applyFont="1" applyAlignment="1">
      <alignment/>
    </xf>
    <xf numFmtId="0" fontId="139" fillId="0" borderId="0" xfId="0" applyFont="1" applyAlignment="1">
      <alignment horizontal="center"/>
    </xf>
    <xf numFmtId="0" fontId="139" fillId="0" borderId="10" xfId="0" applyFont="1" applyBorder="1" applyAlignment="1">
      <alignment horizontal="center"/>
    </xf>
    <xf numFmtId="0" fontId="0" fillId="0" borderId="0" xfId="0" applyFont="1" applyAlignment="1">
      <alignment horizontal="right"/>
    </xf>
    <xf numFmtId="0" fontId="140" fillId="0" borderId="0" xfId="0" applyFont="1" applyAlignment="1">
      <alignment/>
    </xf>
    <xf numFmtId="0" fontId="141" fillId="0" borderId="0" xfId="0" applyFont="1" applyAlignment="1">
      <alignment/>
    </xf>
    <xf numFmtId="0" fontId="142" fillId="0" borderId="0" xfId="0" applyFont="1" applyAlignment="1">
      <alignment/>
    </xf>
    <xf numFmtId="0" fontId="143" fillId="0" borderId="0" xfId="0" applyFont="1" applyAlignment="1">
      <alignment/>
    </xf>
    <xf numFmtId="0" fontId="144" fillId="0" borderId="12" xfId="0" applyFont="1" applyBorder="1" applyAlignment="1">
      <alignment horizontal="center"/>
    </xf>
    <xf numFmtId="0" fontId="144" fillId="0" borderId="12" xfId="0" applyFont="1" applyBorder="1" applyAlignment="1">
      <alignment/>
    </xf>
    <xf numFmtId="0" fontId="145" fillId="0" borderId="12" xfId="0" applyFont="1" applyBorder="1" applyAlignment="1">
      <alignment horizontal="center"/>
    </xf>
    <xf numFmtId="0" fontId="146" fillId="0" borderId="0" xfId="0" applyFont="1" applyAlignment="1">
      <alignment horizontal="left" vertical="center" readingOrder="1"/>
    </xf>
    <xf numFmtId="0" fontId="57" fillId="0" borderId="0" xfId="0" applyFont="1" applyAlignment="1">
      <alignment horizontal="center"/>
    </xf>
    <xf numFmtId="0" fontId="14" fillId="0" borderId="0" xfId="0" applyFont="1" applyAlignment="1">
      <alignment horizontal="center"/>
    </xf>
    <xf numFmtId="0" fontId="147" fillId="0" borderId="13" xfId="0" applyFont="1" applyBorder="1" applyAlignment="1">
      <alignment horizontal="center"/>
    </xf>
    <xf numFmtId="0" fontId="1" fillId="0" borderId="13" xfId="0" applyFont="1" applyBorder="1" applyAlignment="1">
      <alignment horizontal="center"/>
    </xf>
    <xf numFmtId="0" fontId="14" fillId="0" borderId="13" xfId="0" applyFont="1" applyBorder="1" applyAlignment="1">
      <alignment/>
    </xf>
    <xf numFmtId="0" fontId="1" fillId="0" borderId="14" xfId="0" applyFont="1" applyBorder="1" applyAlignment="1">
      <alignment horizontal="center"/>
    </xf>
    <xf numFmtId="0" fontId="14" fillId="0" borderId="14" xfId="0" applyFont="1" applyBorder="1" applyAlignment="1">
      <alignment/>
    </xf>
    <xf numFmtId="0" fontId="0" fillId="0" borderId="14" xfId="0" applyBorder="1" applyAlignment="1">
      <alignment/>
    </xf>
    <xf numFmtId="0" fontId="8" fillId="0" borderId="15" xfId="0" applyFont="1" applyBorder="1" applyAlignment="1">
      <alignment/>
    </xf>
    <xf numFmtId="0" fontId="8" fillId="0" borderId="12" xfId="0" applyFont="1" applyBorder="1" applyAlignment="1">
      <alignment/>
    </xf>
    <xf numFmtId="0" fontId="8" fillId="0" borderId="12" xfId="0" applyFont="1" applyBorder="1" applyAlignment="1">
      <alignment horizontal="center"/>
    </xf>
    <xf numFmtId="0" fontId="16" fillId="0" borderId="15" xfId="0" applyFont="1" applyBorder="1" applyAlignment="1">
      <alignment horizontal="center"/>
    </xf>
    <xf numFmtId="0" fontId="21" fillId="0" borderId="12" xfId="0" applyFont="1" applyBorder="1" applyAlignment="1">
      <alignment horizontal="center"/>
    </xf>
    <xf numFmtId="0" fontId="30" fillId="0" borderId="15" xfId="0" applyFont="1" applyBorder="1" applyAlignment="1">
      <alignment horizontal="center"/>
    </xf>
    <xf numFmtId="0" fontId="14" fillId="0" borderId="15" xfId="0" applyFont="1" applyBorder="1" applyAlignment="1">
      <alignment/>
    </xf>
    <xf numFmtId="0" fontId="18" fillId="0" borderId="15" xfId="0" applyFont="1" applyBorder="1" applyAlignment="1">
      <alignment horizontal="center"/>
    </xf>
    <xf numFmtId="0" fontId="148" fillId="0" borderId="16" xfId="0" applyFont="1" applyBorder="1" applyAlignment="1">
      <alignment horizontal="left" vertical="center" readingOrder="1"/>
    </xf>
    <xf numFmtId="0" fontId="14" fillId="0" borderId="16" xfId="0" applyFont="1" applyBorder="1" applyAlignment="1">
      <alignment/>
    </xf>
    <xf numFmtId="0" fontId="144" fillId="0" borderId="17" xfId="0" applyFont="1" applyBorder="1" applyAlignment="1">
      <alignment/>
    </xf>
    <xf numFmtId="0" fontId="14" fillId="0" borderId="18" xfId="0" applyFont="1" applyBorder="1" applyAlignment="1">
      <alignment/>
    </xf>
    <xf numFmtId="0" fontId="14" fillId="0" borderId="19" xfId="0" applyFont="1" applyBorder="1" applyAlignment="1">
      <alignment/>
    </xf>
    <xf numFmtId="0" fontId="0" fillId="0" borderId="19" xfId="0" applyBorder="1" applyAlignment="1">
      <alignment/>
    </xf>
    <xf numFmtId="0" fontId="8" fillId="0" borderId="20" xfId="0" applyFont="1" applyBorder="1" applyAlignment="1">
      <alignment/>
    </xf>
    <xf numFmtId="0" fontId="8" fillId="0" borderId="17" xfId="0" applyFont="1" applyBorder="1" applyAlignment="1">
      <alignment horizontal="center"/>
    </xf>
    <xf numFmtId="0" fontId="8" fillId="0" borderId="16" xfId="0" applyFont="1" applyBorder="1" applyAlignment="1">
      <alignment horizontal="center"/>
    </xf>
    <xf numFmtId="0" fontId="144"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6" fillId="0" borderId="20" xfId="0" applyFont="1" applyFill="1" applyBorder="1" applyAlignment="1">
      <alignment horizontal="center"/>
    </xf>
    <xf numFmtId="0" fontId="15" fillId="0" borderId="17" xfId="0" applyFont="1" applyFill="1" applyBorder="1" applyAlignment="1">
      <alignment horizontal="center"/>
    </xf>
    <xf numFmtId="0" fontId="14" fillId="0" borderId="16" xfId="0" applyFont="1" applyBorder="1" applyAlignment="1">
      <alignment horizontal="left"/>
    </xf>
    <xf numFmtId="0" fontId="149" fillId="0" borderId="17" xfId="0" applyFont="1" applyBorder="1" applyAlignment="1">
      <alignment horizontal="center"/>
    </xf>
    <xf numFmtId="0" fontId="16" fillId="0" borderId="21" xfId="0" applyFont="1" applyFill="1" applyBorder="1" applyAlignment="1">
      <alignment horizontal="center"/>
    </xf>
    <xf numFmtId="0" fontId="14" fillId="0" borderId="22" xfId="0" applyFont="1" applyFill="1" applyBorder="1" applyAlignment="1">
      <alignment/>
    </xf>
    <xf numFmtId="0" fontId="15" fillId="0" borderId="23" xfId="0" applyFont="1" applyFill="1" applyBorder="1" applyAlignment="1">
      <alignment horizontal="center"/>
    </xf>
    <xf numFmtId="0" fontId="0" fillId="0" borderId="22" xfId="0" applyBorder="1" applyAlignment="1">
      <alignment/>
    </xf>
    <xf numFmtId="0" fontId="14" fillId="0" borderId="24" xfId="0" applyFont="1" applyBorder="1" applyAlignment="1">
      <alignment/>
    </xf>
    <xf numFmtId="0" fontId="14" fillId="0" borderId="25"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8" fillId="0" borderId="0" xfId="55" applyFont="1">
      <alignment/>
      <protection/>
    </xf>
    <xf numFmtId="0" fontId="22" fillId="0" borderId="26" xfId="55" applyFont="1" applyBorder="1">
      <alignment/>
      <protection/>
    </xf>
    <xf numFmtId="0" fontId="8" fillId="0" borderId="27" xfId="55" applyFont="1" applyBorder="1">
      <alignment/>
      <protection/>
    </xf>
    <xf numFmtId="0" fontId="8" fillId="0" borderId="28" xfId="55" applyFont="1" applyBorder="1">
      <alignment/>
      <protection/>
    </xf>
    <xf numFmtId="0" fontId="8" fillId="0" borderId="29" xfId="55" applyFont="1" applyBorder="1">
      <alignment/>
      <protection/>
    </xf>
    <xf numFmtId="0" fontId="8" fillId="0" borderId="30" xfId="55" applyFont="1" applyBorder="1">
      <alignment/>
      <protection/>
    </xf>
    <xf numFmtId="0" fontId="8" fillId="0" borderId="31" xfId="55" applyFont="1" applyBorder="1">
      <alignment/>
      <protection/>
    </xf>
    <xf numFmtId="0" fontId="8" fillId="0" borderId="32" xfId="55" applyFont="1" applyBorder="1">
      <alignment/>
      <protection/>
    </xf>
    <xf numFmtId="0" fontId="8" fillId="0" borderId="33" xfId="55" applyFont="1" applyBorder="1">
      <alignment/>
      <protection/>
    </xf>
    <xf numFmtId="0" fontId="8" fillId="0" borderId="34" xfId="55" applyFont="1" applyBorder="1">
      <alignment/>
      <protection/>
    </xf>
    <xf numFmtId="0" fontId="13" fillId="0" borderId="35" xfId="55" applyFont="1" applyBorder="1" applyAlignment="1">
      <alignment horizontal="right"/>
      <protection/>
    </xf>
    <xf numFmtId="0" fontId="8" fillId="0" borderId="36" xfId="55" applyFont="1" applyBorder="1">
      <alignment/>
      <protection/>
    </xf>
    <xf numFmtId="0" fontId="2" fillId="0" borderId="0" xfId="55" applyFont="1" applyAlignment="1" quotePrefix="1">
      <alignment horizontal="center"/>
      <protection/>
    </xf>
    <xf numFmtId="0" fontId="9" fillId="0" borderId="37" xfId="55" applyFont="1" applyBorder="1" applyAlignment="1">
      <alignment horizontal="center"/>
      <protection/>
    </xf>
    <xf numFmtId="0" fontId="8" fillId="0" borderId="38" xfId="55" applyFont="1" applyBorder="1">
      <alignment/>
      <protection/>
    </xf>
    <xf numFmtId="0" fontId="8" fillId="0" borderId="39" xfId="55" applyFont="1" applyBorder="1">
      <alignment/>
      <protection/>
    </xf>
    <xf numFmtId="0" fontId="8" fillId="0" borderId="40" xfId="55" applyFont="1" applyBorder="1">
      <alignment/>
      <protection/>
    </xf>
    <xf numFmtId="0" fontId="9" fillId="0" borderId="41" xfId="55" applyFont="1" applyBorder="1" applyAlignment="1">
      <alignment horizontal="center"/>
      <protection/>
    </xf>
    <xf numFmtId="0" fontId="10" fillId="0" borderId="0" xfId="55" applyFont="1">
      <alignment/>
      <protection/>
    </xf>
    <xf numFmtId="0" fontId="58" fillId="0" borderId="0" xfId="55" applyFont="1" applyBorder="1">
      <alignment/>
      <protection/>
    </xf>
    <xf numFmtId="0" fontId="10" fillId="0" borderId="0" xfId="55" applyFont="1" applyBorder="1">
      <alignment/>
      <protection/>
    </xf>
    <xf numFmtId="0" fontId="53" fillId="0" borderId="0" xfId="55" applyFont="1">
      <alignment/>
      <protection/>
    </xf>
    <xf numFmtId="0" fontId="32" fillId="0" borderId="0" xfId="55" applyFont="1" applyAlignment="1">
      <alignment horizontal="right"/>
      <protection/>
    </xf>
    <xf numFmtId="0" fontId="32" fillId="0" borderId="0" xfId="55" applyFont="1" applyAlignment="1">
      <alignment horizontal="center"/>
      <protection/>
    </xf>
    <xf numFmtId="0" fontId="32" fillId="0" borderId="0" xfId="55" applyFont="1">
      <alignment/>
      <protection/>
    </xf>
    <xf numFmtId="0" fontId="150" fillId="0" borderId="0" xfId="0" applyFont="1" applyAlignment="1">
      <alignment/>
    </xf>
    <xf numFmtId="0" fontId="0" fillId="0" borderId="0" xfId="0" applyAlignment="1">
      <alignment horizontal="left"/>
    </xf>
    <xf numFmtId="0" fontId="0" fillId="0" borderId="0" xfId="0" applyAlignment="1">
      <alignment horizontal="center"/>
    </xf>
    <xf numFmtId="0" fontId="46" fillId="0" borderId="0" xfId="0" applyFont="1" applyAlignment="1">
      <alignment horizontal="center"/>
    </xf>
    <xf numFmtId="9" fontId="0" fillId="0" borderId="0" xfId="0" applyNumberFormat="1" applyAlignment="1">
      <alignment/>
    </xf>
    <xf numFmtId="0" fontId="46" fillId="0" borderId="0" xfId="0" applyFont="1" applyAlignment="1">
      <alignment/>
    </xf>
    <xf numFmtId="0" fontId="0" fillId="0" borderId="0" xfId="0" applyNumberFormat="1" applyFont="1" applyAlignment="1">
      <alignment/>
    </xf>
    <xf numFmtId="9" fontId="0" fillId="0" borderId="0" xfId="0" applyNumberFormat="1" applyAlignment="1">
      <alignment horizontal="center"/>
    </xf>
    <xf numFmtId="9" fontId="0" fillId="0" borderId="0" xfId="0" applyNumberFormat="1" applyFont="1" applyAlignment="1">
      <alignment/>
    </xf>
    <xf numFmtId="0" fontId="151" fillId="0" borderId="0" xfId="0" applyFont="1" applyAlignment="1">
      <alignment horizontal="center"/>
    </xf>
    <xf numFmtId="0" fontId="151" fillId="0" borderId="0" xfId="0" applyFont="1" applyAlignment="1">
      <alignment/>
    </xf>
    <xf numFmtId="0" fontId="5" fillId="0" borderId="42" xfId="0" applyFont="1" applyBorder="1" applyAlignment="1">
      <alignment horizontal="center" vertical="center"/>
    </xf>
    <xf numFmtId="0" fontId="5" fillId="0" borderId="25"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425"/>
          <c:h val="0.93125"/>
        </c:manualLayout>
      </c:layout>
      <c:scatterChart>
        <c:scatterStyle val="smoothMarker"/>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Diagram!$A$14:$A$54</c:f>
              <c:numCache/>
            </c:numRef>
          </c:xVal>
          <c:yVal>
            <c:numRef>
              <c:f>Diagram!$B$14:$B$54</c:f>
              <c:numCache/>
            </c:numRef>
          </c:yVal>
          <c:smooth val="1"/>
        </c:ser>
        <c:axId val="33836947"/>
        <c:axId val="36097068"/>
      </c:scatterChart>
      <c:valAx>
        <c:axId val="33836947"/>
        <c:scaling>
          <c:orientation val="minMax"/>
        </c:scaling>
        <c:axPos val="b"/>
        <c:delete val="0"/>
        <c:numFmt formatCode="General" sourceLinked="1"/>
        <c:majorTickMark val="out"/>
        <c:minorTickMark val="none"/>
        <c:tickLblPos val="none"/>
        <c:spPr>
          <a:ln w="3175">
            <a:solidFill>
              <a:srgbClr val="000000"/>
            </a:solidFill>
          </a:ln>
        </c:spPr>
        <c:crossAx val="36097068"/>
        <c:crosses val="autoZero"/>
        <c:crossBetween val="midCat"/>
        <c:dispUnits/>
      </c:valAx>
      <c:valAx>
        <c:axId val="36097068"/>
        <c:scaling>
          <c:orientation val="minMax"/>
        </c:scaling>
        <c:axPos val="l"/>
        <c:delete val="1"/>
        <c:majorTickMark val="out"/>
        <c:minorTickMark val="none"/>
        <c:tickLblPos val="nextTo"/>
        <c:crossAx val="33836947"/>
        <c:crosses val="autoZero"/>
        <c:crossBetween val="midCat"/>
        <c:dispUnits/>
      </c:valAx>
      <c:spPr>
        <a:noFill/>
        <a:ln>
          <a:no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15.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2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4.emf" /><Relationship Id="rId3" Type="http://schemas.openxmlformats.org/officeDocument/2006/relationships/image" Target="../media/image16.emf" /><Relationship Id="rId4" Type="http://schemas.openxmlformats.org/officeDocument/2006/relationships/image" Target="../media/image18.emf" /><Relationship Id="rId5" Type="http://schemas.openxmlformats.org/officeDocument/2006/relationships/image" Target="../media/image19.emf" /><Relationship Id="rId6" Type="http://schemas.openxmlformats.org/officeDocument/2006/relationships/image" Target="../media/image2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1.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1.emf" /><Relationship Id="rId3" Type="http://schemas.openxmlformats.org/officeDocument/2006/relationships/image" Target="../media/image25.emf" /><Relationship Id="rId4" Type="http://schemas.openxmlformats.org/officeDocument/2006/relationships/image" Target="../media/image10.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2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11</xdr:col>
      <xdr:colOff>95250</xdr:colOff>
      <xdr:row>28</xdr:row>
      <xdr:rowOff>123825</xdr:rowOff>
    </xdr:to>
    <xdr:sp>
      <xdr:nvSpPr>
        <xdr:cNvPr id="1" name="TextBox 1"/>
        <xdr:cNvSpPr txBox="1">
          <a:spLocks noChangeArrowheads="1"/>
        </xdr:cNvSpPr>
      </xdr:nvSpPr>
      <xdr:spPr>
        <a:xfrm>
          <a:off x="104775" y="95250"/>
          <a:ext cx="6696075" cy="4562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Tonight in class I covered</a:t>
          </a:r>
          <a:r>
            <a:rPr lang="en-US" cap="none" sz="1100" b="0" i="0" u="none" baseline="0">
              <a:solidFill>
                <a:srgbClr val="000000"/>
              </a:solidFill>
              <a:latin typeface="Calibri"/>
              <a:ea typeface="Calibri"/>
              <a:cs typeface="Calibri"/>
            </a:rPr>
            <a:t> the confidence interval tabs on this file that are from </a:t>
          </a:r>
          <a:r>
            <a:rPr lang="en-US" cap="none" sz="1100" b="1" i="0" u="none" baseline="0">
              <a:solidFill>
                <a:srgbClr val="000000"/>
              </a:solidFill>
              <a:latin typeface="Calibri"/>
              <a:ea typeface="Calibri"/>
              <a:cs typeface="Calibri"/>
            </a:rPr>
            <a:t>Inference on 1 Parameter [Confidence Interval &amp; Hypothesis Testing](Chapters 11, 12 &amp; 13)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a:t>
          </a:r>
          <a:r>
            <a:rPr lang="en-US" cap="none" sz="1100" b="0" i="0" u="none" baseline="0">
              <a:solidFill>
                <a:srgbClr val="000000"/>
              </a:solidFill>
              <a:latin typeface="Calibri"/>
              <a:ea typeface="Calibri"/>
              <a:cs typeface="Calibri"/>
            </a:rPr>
            <a:t> Monday I will pick up on hypothesis tests.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9525</xdr:rowOff>
    </xdr:from>
    <xdr:to>
      <xdr:col>8</xdr:col>
      <xdr:colOff>485775</xdr:colOff>
      <xdr:row>9</xdr:row>
      <xdr:rowOff>0</xdr:rowOff>
    </xdr:to>
    <xdr:sp>
      <xdr:nvSpPr>
        <xdr:cNvPr id="1" name="Text 5"/>
        <xdr:cNvSpPr txBox="1">
          <a:spLocks noChangeArrowheads="1"/>
        </xdr:cNvSpPr>
      </xdr:nvSpPr>
      <xdr:spPr>
        <a:xfrm>
          <a:off x="47625" y="1228725"/>
          <a:ext cx="6600825" cy="4476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Since </a:t>
          </a:r>
          <a:r>
            <a:rPr lang="en-US" cap="none" sz="1200" b="1" i="0" u="none" baseline="0">
              <a:solidFill>
                <a:srgbClr val="0000FF"/>
              </a:solidFill>
              <a:latin typeface="Arial"/>
              <a:ea typeface="Arial"/>
              <a:cs typeface="Arial"/>
            </a:rPr>
            <a:t>σ</a:t>
          </a:r>
          <a:r>
            <a:rPr lang="en-US" cap="none" sz="1200" b="1" i="0" u="none" baseline="0">
              <a:solidFill>
                <a:srgbClr val="0000FF"/>
              </a:solidFill>
              <a:latin typeface="Arial"/>
              <a:ea typeface="Arial"/>
              <a:cs typeface="Arial"/>
            </a:rPr>
            <a:t> is estimated with the sample standard deviation, s.  
</a:t>
          </a:r>
          <a:r>
            <a:rPr lang="en-US" cap="none" sz="1200" b="1" i="0" u="none" baseline="0">
              <a:solidFill>
                <a:srgbClr val="0000FF"/>
              </a:solidFill>
              <a:latin typeface="Arial"/>
              <a:ea typeface="Arial"/>
              <a:cs typeface="Arial"/>
            </a:rPr>
            <a:t>Use the "t" distribution with n-1 degrees of freedom.</a:t>
          </a:r>
        </a:p>
      </xdr:txBody>
    </xdr:sp>
    <xdr:clientData/>
  </xdr:twoCellAnchor>
  <xdr:twoCellAnchor editAs="oneCell">
    <xdr:from>
      <xdr:col>6</xdr:col>
      <xdr:colOff>314325</xdr:colOff>
      <xdr:row>19</xdr:row>
      <xdr:rowOff>47625</xdr:rowOff>
    </xdr:from>
    <xdr:to>
      <xdr:col>11</xdr:col>
      <xdr:colOff>161925</xdr:colOff>
      <xdr:row>30</xdr:row>
      <xdr:rowOff>171450</xdr:rowOff>
    </xdr:to>
    <xdr:pic>
      <xdr:nvPicPr>
        <xdr:cNvPr id="2" name="Picture 72"/>
        <xdr:cNvPicPr preferRelativeResize="1">
          <a:picLocks noChangeAspect="1"/>
        </xdr:cNvPicPr>
      </xdr:nvPicPr>
      <xdr:blipFill>
        <a:blip r:embed="rId1"/>
        <a:srcRect r="23809" b="20057"/>
        <a:stretch>
          <a:fillRect/>
        </a:stretch>
      </xdr:blipFill>
      <xdr:spPr>
        <a:xfrm>
          <a:off x="5257800" y="4133850"/>
          <a:ext cx="2895600" cy="26574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0</xdr:rowOff>
    </xdr:from>
    <xdr:to>
      <xdr:col>9</xdr:col>
      <xdr:colOff>571500</xdr:colOff>
      <xdr:row>2</xdr:row>
      <xdr:rowOff>200025</xdr:rowOff>
    </xdr:to>
    <xdr:sp>
      <xdr:nvSpPr>
        <xdr:cNvPr id="1" name="Text Box 1"/>
        <xdr:cNvSpPr txBox="1">
          <a:spLocks noChangeArrowheads="1"/>
        </xdr:cNvSpPr>
      </xdr:nvSpPr>
      <xdr:spPr>
        <a:xfrm>
          <a:off x="2543175" y="0"/>
          <a:ext cx="4591050" cy="6667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1" i="0" u="none" baseline="0">
              <a:solidFill>
                <a:srgbClr val="000000"/>
              </a:solidFill>
              <a:latin typeface="Arial"/>
              <a:ea typeface="Arial"/>
              <a:cs typeface="Arial"/>
            </a:rPr>
            <a:t>STATISTICS </a:t>
          </a:r>
          <a:r>
            <a:rPr lang="en-US" cap="none" sz="1200" b="0" i="0" u="none" baseline="0">
              <a:solidFill>
                <a:srgbClr val="000000"/>
              </a:solidFill>
              <a:latin typeface="Arial"/>
              <a:ea typeface="Arial"/>
              <a:cs typeface="Arial"/>
            </a:rPr>
            <a:t>are calculated using sample information (data). 
</a:t>
          </a:r>
          <a:r>
            <a:rPr lang="en-US" cap="none" sz="1200" b="0" i="0" u="none" baseline="0">
              <a:solidFill>
                <a:srgbClr val="000000"/>
              </a:solidFill>
              <a:latin typeface="Arial"/>
              <a:ea typeface="Arial"/>
              <a:cs typeface="Arial"/>
            </a:rPr>
            <a:t>The Sample Information is selected from the</a:t>
          </a:r>
          <a:r>
            <a:rPr lang="en-US" cap="none" sz="1200" b="1" i="0" u="none" baseline="0">
              <a:solidFill>
                <a:srgbClr val="000000"/>
              </a:solidFill>
              <a:latin typeface="Arial"/>
              <a:ea typeface="Arial"/>
              <a:cs typeface="Arial"/>
            </a:rPr>
            <a:t> FRAME</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sampled phenomenon).</a:t>
          </a:r>
        </a:p>
      </xdr:txBody>
    </xdr:sp>
    <xdr:clientData/>
  </xdr:twoCellAnchor>
  <xdr:twoCellAnchor>
    <xdr:from>
      <xdr:col>0</xdr:col>
      <xdr:colOff>9525</xdr:colOff>
      <xdr:row>0</xdr:row>
      <xdr:rowOff>0</xdr:rowOff>
    </xdr:from>
    <xdr:to>
      <xdr:col>3</xdr:col>
      <xdr:colOff>600075</xdr:colOff>
      <xdr:row>1</xdr:row>
      <xdr:rowOff>209550</xdr:rowOff>
    </xdr:to>
    <xdr:sp>
      <xdr:nvSpPr>
        <xdr:cNvPr id="2" name="Text Box 2"/>
        <xdr:cNvSpPr txBox="1">
          <a:spLocks noChangeArrowheads="1"/>
        </xdr:cNvSpPr>
      </xdr:nvSpPr>
      <xdr:spPr>
        <a:xfrm>
          <a:off x="9525" y="0"/>
          <a:ext cx="2343150" cy="4381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Phenomenon characteristics are called </a:t>
          </a:r>
          <a:r>
            <a:rPr lang="en-US" cap="none" sz="1200" b="1" i="0" u="none" baseline="0">
              <a:solidFill>
                <a:srgbClr val="000000"/>
              </a:solidFill>
              <a:latin typeface="Arial"/>
              <a:ea typeface="Arial"/>
              <a:cs typeface="Arial"/>
            </a:rPr>
            <a:t>PARAMETERS</a:t>
          </a:r>
          <a:r>
            <a:rPr lang="en-US" cap="none" sz="1200" b="0" i="0" u="none" baseline="0">
              <a:solidFill>
                <a:srgbClr val="000000"/>
              </a:solidFill>
              <a:latin typeface="Arial"/>
              <a:ea typeface="Arial"/>
              <a:cs typeface="Arial"/>
            </a:rPr>
            <a:t>.</a:t>
          </a:r>
        </a:p>
      </xdr:txBody>
    </xdr:sp>
    <xdr:clientData/>
  </xdr:twoCellAnchor>
  <xdr:twoCellAnchor>
    <xdr:from>
      <xdr:col>1</xdr:col>
      <xdr:colOff>600075</xdr:colOff>
      <xdr:row>7</xdr:row>
      <xdr:rowOff>19050</xdr:rowOff>
    </xdr:from>
    <xdr:to>
      <xdr:col>6</xdr:col>
      <xdr:colOff>1724025</xdr:colOff>
      <xdr:row>9</xdr:row>
      <xdr:rowOff>142875</xdr:rowOff>
    </xdr:to>
    <xdr:sp>
      <xdr:nvSpPr>
        <xdr:cNvPr id="3" name="Text Box 3"/>
        <xdr:cNvSpPr txBox="1">
          <a:spLocks noChangeArrowheads="1"/>
        </xdr:cNvSpPr>
      </xdr:nvSpPr>
      <xdr:spPr>
        <a:xfrm>
          <a:off x="1133475" y="1638300"/>
          <a:ext cx="4171950" cy="5619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8000"/>
              </a:solidFill>
              <a:latin typeface="Arial"/>
              <a:ea typeface="Arial"/>
              <a:cs typeface="Arial"/>
            </a:rPr>
            <a:t>Statistical Inference</a:t>
          </a:r>
          <a:r>
            <a:rPr lang="en-US" cap="none" sz="1200" b="0" i="0" u="none" baseline="0">
              <a:solidFill>
                <a:srgbClr val="000000"/>
              </a:solidFill>
              <a:latin typeface="Arial"/>
              <a:ea typeface="Arial"/>
              <a:cs typeface="Arial"/>
            </a:rPr>
            <a:t> uses the statistics calculated from the sample data to make inferences about the parameters that describe characteristics of the phenomenon.</a:t>
          </a:r>
        </a:p>
      </xdr:txBody>
    </xdr:sp>
    <xdr:clientData/>
  </xdr:twoCellAnchor>
  <xdr:twoCellAnchor>
    <xdr:from>
      <xdr:col>2</xdr:col>
      <xdr:colOff>19050</xdr:colOff>
      <xdr:row>12</xdr:row>
      <xdr:rowOff>9525</xdr:rowOff>
    </xdr:from>
    <xdr:to>
      <xdr:col>6</xdr:col>
      <xdr:colOff>1743075</xdr:colOff>
      <xdr:row>14</xdr:row>
      <xdr:rowOff>0</xdr:rowOff>
    </xdr:to>
    <xdr:sp>
      <xdr:nvSpPr>
        <xdr:cNvPr id="4" name="Text Box 4"/>
        <xdr:cNvSpPr txBox="1">
          <a:spLocks noChangeArrowheads="1"/>
        </xdr:cNvSpPr>
      </xdr:nvSpPr>
      <xdr:spPr>
        <a:xfrm>
          <a:off x="1162050" y="2609850"/>
          <a:ext cx="4162425" cy="3143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We will use </a:t>
          </a:r>
          <a:r>
            <a:rPr lang="en-US" cap="none" sz="1200" b="1" i="0" u="none" baseline="0">
              <a:solidFill>
                <a:srgbClr val="008000"/>
              </a:solidFill>
              <a:latin typeface="Arial"/>
              <a:ea typeface="Arial"/>
              <a:cs typeface="Arial"/>
            </a:rPr>
            <a:t>two types of statistical inference</a:t>
          </a:r>
          <a:r>
            <a:rPr lang="en-US" cap="none" sz="1200" b="0" i="0" u="none" baseline="0">
              <a:solidFill>
                <a:srgbClr val="000000"/>
              </a:solidFill>
              <a:latin typeface="Arial"/>
              <a:ea typeface="Arial"/>
              <a:cs typeface="Arial"/>
            </a:rPr>
            <a:t>:
</a:t>
          </a:r>
          <a:r>
            <a:rPr lang="en-US" cap="none" sz="1400" b="1" i="0" u="none" baseline="0">
              <a:solidFill>
                <a:srgbClr val="008000"/>
              </a:solidFill>
              <a:latin typeface="Arial"/>
              <a:ea typeface="Arial"/>
              <a:cs typeface="Arial"/>
            </a:rPr>
            <a:t>1. Estimation</a:t>
          </a:r>
          <a:r>
            <a:rPr lang="en-US" cap="none" sz="1200" b="0" i="0" u="none" baseline="0">
              <a:solidFill>
                <a:srgbClr val="000000"/>
              </a:solidFill>
              <a:latin typeface="Arial"/>
              <a:ea typeface="Arial"/>
              <a:cs typeface="Arial"/>
            </a:rPr>
            <a:t> and </a:t>
          </a:r>
          <a:r>
            <a:rPr lang="en-US" cap="none" sz="1400" b="1" i="0" u="none" baseline="0">
              <a:solidFill>
                <a:srgbClr val="008000"/>
              </a:solidFill>
              <a:latin typeface="Arial"/>
              <a:ea typeface="Arial"/>
              <a:cs typeface="Arial"/>
            </a:rPr>
            <a:t>2. Hypothesis Testing</a:t>
          </a:r>
        </a:p>
      </xdr:txBody>
    </xdr:sp>
    <xdr:clientData/>
  </xdr:twoCellAnchor>
  <xdr:twoCellAnchor>
    <xdr:from>
      <xdr:col>0</xdr:col>
      <xdr:colOff>38100</xdr:colOff>
      <xdr:row>5</xdr:row>
      <xdr:rowOff>38100</xdr:rowOff>
    </xdr:from>
    <xdr:to>
      <xdr:col>1</xdr:col>
      <xdr:colOff>533400</xdr:colOff>
      <xdr:row>14</xdr:row>
      <xdr:rowOff>19050</xdr:rowOff>
    </xdr:to>
    <xdr:sp>
      <xdr:nvSpPr>
        <xdr:cNvPr id="5" name="Text Box 5"/>
        <xdr:cNvSpPr txBox="1">
          <a:spLocks noChangeArrowheads="1"/>
        </xdr:cNvSpPr>
      </xdr:nvSpPr>
      <xdr:spPr>
        <a:xfrm>
          <a:off x="38100" y="1247775"/>
          <a:ext cx="1028700" cy="169545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It is ideal if the Frame and the Phenomenon are identical but in many cases this is not possible.
</a:t>
          </a:r>
          <a:r>
            <a:rPr lang="en-US" cap="none" sz="1000" b="0" i="0" u="none" baseline="0">
              <a:solidFill>
                <a:srgbClr val="000000"/>
              </a:solidFill>
              <a:latin typeface="Arial"/>
              <a:ea typeface="Arial"/>
              <a:cs typeface="Arial"/>
            </a:rPr>
            <a:t>Each could have elements that are not in the other.</a:t>
          </a:r>
        </a:p>
      </xdr:txBody>
    </xdr:sp>
    <xdr:clientData/>
  </xdr:twoCellAnchor>
  <xdr:twoCellAnchor>
    <xdr:from>
      <xdr:col>7</xdr:col>
      <xdr:colOff>66675</xdr:colOff>
      <xdr:row>4</xdr:row>
      <xdr:rowOff>0</xdr:rowOff>
    </xdr:from>
    <xdr:to>
      <xdr:col>9</xdr:col>
      <xdr:colOff>200025</xdr:colOff>
      <xdr:row>13</xdr:row>
      <xdr:rowOff>152400</xdr:rowOff>
    </xdr:to>
    <xdr:sp>
      <xdr:nvSpPr>
        <xdr:cNvPr id="6" name="Text Box 6"/>
        <xdr:cNvSpPr txBox="1">
          <a:spLocks noChangeArrowheads="1"/>
        </xdr:cNvSpPr>
      </xdr:nvSpPr>
      <xdr:spPr>
        <a:xfrm>
          <a:off x="5410200" y="962025"/>
          <a:ext cx="1352550" cy="19526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Phenomenon Characteristics  are called </a:t>
          </a:r>
          <a:r>
            <a:rPr lang="en-US" cap="none" sz="1400" b="1" i="0" u="none" baseline="0">
              <a:solidFill>
                <a:srgbClr val="0000FF"/>
              </a:solidFill>
              <a:latin typeface="Arial"/>
              <a:ea typeface="Arial"/>
              <a:cs typeface="Arial"/>
            </a:rPr>
            <a:t>PARAMETERS</a:t>
          </a:r>
          <a:r>
            <a:rPr lang="en-US" cap="none" sz="1400" b="1"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Sample Characteristics are called </a:t>
          </a:r>
          <a:r>
            <a:rPr lang="en-US" cap="none" sz="1400" b="1" i="0" u="none" baseline="0">
              <a:solidFill>
                <a:srgbClr val="0000FF"/>
              </a:solidFill>
              <a:latin typeface="Arial"/>
              <a:ea typeface="Arial"/>
              <a:cs typeface="Arial"/>
            </a:rPr>
            <a:t>STATISTICS</a:t>
          </a:r>
        </a:p>
      </xdr:txBody>
    </xdr:sp>
    <xdr:clientData/>
  </xdr:twoCellAnchor>
  <xdr:twoCellAnchor>
    <xdr:from>
      <xdr:col>0</xdr:col>
      <xdr:colOff>38100</xdr:colOff>
      <xdr:row>14</xdr:row>
      <xdr:rowOff>38100</xdr:rowOff>
    </xdr:from>
    <xdr:to>
      <xdr:col>9</xdr:col>
      <xdr:colOff>238125</xdr:colOff>
      <xdr:row>20</xdr:row>
      <xdr:rowOff>161925</xdr:rowOff>
    </xdr:to>
    <xdr:sp>
      <xdr:nvSpPr>
        <xdr:cNvPr id="7" name="Text Box 7"/>
        <xdr:cNvSpPr txBox="1">
          <a:spLocks noChangeArrowheads="1"/>
        </xdr:cNvSpPr>
      </xdr:nvSpPr>
      <xdr:spPr>
        <a:xfrm>
          <a:off x="38100" y="2962275"/>
          <a:ext cx="6762750" cy="109537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1" i="0" u="none" baseline="0">
              <a:solidFill>
                <a:srgbClr val="000000"/>
              </a:solidFill>
              <a:latin typeface="Times New Roman"/>
              <a:ea typeface="Times New Roman"/>
              <a:cs typeface="Times New Roman"/>
            </a:rPr>
            <a:t>Statistical Inference</a:t>
          </a:r>
          <a:r>
            <a:rPr lang="en-US" cap="none" sz="1200" b="0" i="0" u="none" baseline="0">
              <a:solidFill>
                <a:srgbClr val="000000"/>
              </a:solidFill>
              <a:latin typeface="Times New Roman"/>
              <a:ea typeface="Times New Roman"/>
              <a:cs typeface="Times New Roman"/>
            </a:rPr>
            <a:t> uses sample information to make inferences about a phenomenon.</a:t>
          </a:r>
          <a:r>
            <a:rPr lang="en-US" cap="none" sz="1400" b="0" i="0" u="none" baseline="0">
              <a:solidFill>
                <a:srgbClr val="000000"/>
              </a:solidFill>
              <a:latin typeface="Arial"/>
              <a:ea typeface="Arial"/>
              <a:cs typeface="Arial"/>
            </a:rPr>
            <a:t>
</a:t>
          </a:r>
          <a:r>
            <a:rPr lang="en-US" cap="none" sz="1400" b="1" i="0" u="none" baseline="0">
              <a:solidFill>
                <a:srgbClr val="0000FF"/>
              </a:solidFill>
              <a:latin typeface="Arial"/>
              <a:ea typeface="Arial"/>
              <a:cs typeface="Arial"/>
            </a:rPr>
            <a:t>Estimation</a:t>
          </a:r>
          <a:r>
            <a:rPr lang="en-US" cap="none" sz="1400" b="0" i="0" u="none" baseline="0">
              <a:solidFill>
                <a:srgbClr val="0000FF"/>
              </a:solidFill>
              <a:latin typeface="Arial"/>
              <a:ea typeface="Arial"/>
              <a:cs typeface="Arial"/>
            </a:rPr>
            <a:t> uses </a:t>
          </a:r>
          <a:r>
            <a:rPr lang="en-US" cap="none" sz="1400" b="1" i="0" u="none" baseline="0">
              <a:solidFill>
                <a:srgbClr val="0000FF"/>
              </a:solidFill>
              <a:latin typeface="Arial"/>
              <a:ea typeface="Arial"/>
              <a:cs typeface="Arial"/>
            </a:rPr>
            <a:t>STATISTICS</a:t>
          </a:r>
          <a:r>
            <a:rPr lang="en-US" cap="none" sz="1400" b="0" i="0" u="none" baseline="0">
              <a:solidFill>
                <a:srgbClr val="0000FF"/>
              </a:solidFill>
              <a:latin typeface="Arial"/>
              <a:ea typeface="Arial"/>
              <a:cs typeface="Arial"/>
            </a:rPr>
            <a:t> to </a:t>
          </a:r>
          <a:r>
            <a:rPr lang="en-US" cap="none" sz="1400" b="1" i="0" u="none" baseline="0">
              <a:solidFill>
                <a:srgbClr val="0000FF"/>
              </a:solidFill>
              <a:latin typeface="Arial"/>
              <a:ea typeface="Arial"/>
              <a:cs typeface="Arial"/>
            </a:rPr>
            <a:t>estimate</a:t>
          </a:r>
          <a:r>
            <a:rPr lang="en-US" cap="none" sz="1400" b="0"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PARAMETERS
</a:t>
          </a:r>
          <a:r>
            <a:rPr lang="en-US" cap="none" sz="1400" b="1" i="0" u="none" baseline="0">
              <a:solidFill>
                <a:srgbClr val="993300"/>
              </a:solidFill>
              <a:latin typeface="Arial"/>
              <a:ea typeface="Arial"/>
              <a:cs typeface="Arial"/>
            </a:rPr>
            <a:t>Answers the "How big is it?" question relative to a phenomenon characteristic.</a:t>
          </a:r>
          <a:r>
            <a:rPr lang="en-US" cap="none" sz="1400" b="0" i="0" u="none" baseline="0">
              <a:solidFill>
                <a:srgbClr val="993300"/>
              </a:solidFill>
              <a:latin typeface="Arial"/>
              <a:ea typeface="Arial"/>
              <a:cs typeface="Arial"/>
            </a:rPr>
            <a:t>
</a:t>
          </a:r>
          <a:r>
            <a:rPr lang="en-US" cap="none" sz="1400" b="1" i="0" u="none" baseline="0">
              <a:solidFill>
                <a:srgbClr val="000000"/>
              </a:solidFill>
              <a:latin typeface="Arial"/>
              <a:ea typeface="Arial"/>
              <a:cs typeface="Arial"/>
            </a:rPr>
            <a:t>Hypothesis Testing</a:t>
          </a:r>
          <a:r>
            <a:rPr lang="en-US" cap="none" sz="1400" b="0" i="0" u="none" baseline="0">
              <a:solidFill>
                <a:srgbClr val="000000"/>
              </a:solidFill>
              <a:latin typeface="Arial"/>
              <a:ea typeface="Arial"/>
              <a:cs typeface="Arial"/>
            </a:rPr>
            <a:t> uses sample information (STATISTICS) to test hypotheses about the phenomenon (PARAMETERS)
</a:t>
          </a:r>
          <a:r>
            <a:rPr lang="en-US" cap="none" sz="1400" b="1" i="0" u="none" baseline="0">
              <a:solidFill>
                <a:srgbClr val="993300"/>
              </a:solidFill>
              <a:latin typeface="Arial"/>
              <a:ea typeface="Arial"/>
              <a:cs typeface="Arial"/>
            </a:rPr>
            <a:t>Answers the "Is it true?" question relative to an an hypothesis statement about a phenomenon characteristic.</a:t>
          </a:r>
          <a:r>
            <a:rPr lang="en-US" cap="none" sz="1400" b="0" i="0" u="none" baseline="0">
              <a:solidFill>
                <a:srgbClr val="9933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19050</xdr:rowOff>
    </xdr:from>
    <xdr:to>
      <xdr:col>5</xdr:col>
      <xdr:colOff>923925</xdr:colOff>
      <xdr:row>20</xdr:row>
      <xdr:rowOff>28575</xdr:rowOff>
    </xdr:to>
    <xdr:sp>
      <xdr:nvSpPr>
        <xdr:cNvPr id="1" name="Text 9"/>
        <xdr:cNvSpPr txBox="1">
          <a:spLocks noChangeArrowheads="1"/>
        </xdr:cNvSpPr>
      </xdr:nvSpPr>
      <xdr:spPr>
        <a:xfrm>
          <a:off x="9525" y="3000375"/>
          <a:ext cx="7477125" cy="1704975"/>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400" b="1" i="0" u="none" baseline="0">
              <a:solidFill>
                <a:srgbClr val="993300"/>
              </a:solidFill>
              <a:latin typeface="Times New Roman"/>
              <a:ea typeface="Times New Roman"/>
              <a:cs typeface="Times New Roman"/>
            </a:rPr>
            <a:t>Confidence Interval Estimation 
</a:t>
          </a:r>
          <a:r>
            <a:rPr lang="en-US" cap="none" sz="1400" b="1" i="0" u="none" baseline="0">
              <a:solidFill>
                <a:srgbClr val="0000FF"/>
              </a:solidFill>
              <a:latin typeface="Times New Roman"/>
              <a:ea typeface="Times New Roman"/>
              <a:cs typeface="Times New Roman"/>
            </a:rPr>
            <a:t>(Answers the "How big is it?" question with an interval</a:t>
          </a:r>
          <a:r>
            <a:rPr lang="en-US" cap="none" sz="1400" b="1" i="0" u="none" baseline="0">
              <a:solidFill>
                <a:srgbClr val="0000FF"/>
              </a:solidFill>
              <a:latin typeface="Times New Roman"/>
              <a:ea typeface="Times New Roman"/>
              <a:cs typeface="Times New Roman"/>
            </a:rPr>
            <a:t> </a:t>
          </a:r>
          <a:r>
            <a:rPr lang="en-US" cap="none" sz="1400" b="1" i="0" u="none" baseline="0">
              <a:solidFill>
                <a:srgbClr val="0000FF"/>
              </a:solidFill>
              <a:latin typeface="Times New Roman"/>
              <a:ea typeface="Times New Roman"/>
              <a:cs typeface="Times New Roman"/>
            </a:rPr>
            <a:t>for the value of a characteristic.)
</a:t>
          </a:r>
          <a:r>
            <a:rPr lang="en-US" cap="none" sz="1400" b="1" i="0" u="none" baseline="0">
              <a:solidFill>
                <a:srgbClr val="000000"/>
              </a:solidFill>
              <a:latin typeface="Times New Roman"/>
              <a:ea typeface="Times New Roman"/>
              <a:cs typeface="Times New Roman"/>
            </a:rPr>
            <a:t>Rather than estimating a parameter with a single value (point estimation), an interval can be created.  The estimate is that the unknown parameter is in the interval.  Based on certain assumptions one can calculate the probability that the interval contains the unknown parameter value.  This probability is the CONFIDENCE</a:t>
          </a:r>
          <a:r>
            <a:rPr lang="en-US" cap="none" sz="1400" b="1" i="0" u="none" baseline="0">
              <a:solidFill>
                <a:srgbClr val="000000"/>
              </a:solidFill>
              <a:latin typeface="Times New Roman"/>
              <a:ea typeface="Times New Roman"/>
              <a:cs typeface="Times New Roman"/>
            </a:rPr>
            <a:t>  </a:t>
          </a:r>
          <a:r>
            <a:rPr lang="en-US" cap="none" sz="1400" b="1" i="0" u="none" baseline="0">
              <a:solidFill>
                <a:srgbClr val="000000"/>
              </a:solidFill>
              <a:latin typeface="Times New Roman"/>
              <a:ea typeface="Times New Roman"/>
              <a:cs typeface="Times New Roman"/>
            </a:rPr>
            <a:t>LEVEL and is generally expressed as a percent.  In practice, one specifies the confidence level (probability) and then calculates the interval that would give this probability based on the sampling distribution of the statistic used to estimate the parameter.</a:t>
          </a:r>
        </a:p>
      </xdr:txBody>
    </xdr:sp>
    <xdr:clientData/>
  </xdr:twoCellAnchor>
  <xdr:twoCellAnchor>
    <xdr:from>
      <xdr:col>4</xdr:col>
      <xdr:colOff>28575</xdr:colOff>
      <xdr:row>9</xdr:row>
      <xdr:rowOff>180975</xdr:rowOff>
    </xdr:from>
    <xdr:to>
      <xdr:col>6</xdr:col>
      <xdr:colOff>962025</xdr:colOff>
      <xdr:row>11</xdr:row>
      <xdr:rowOff>142875</xdr:rowOff>
    </xdr:to>
    <xdr:sp>
      <xdr:nvSpPr>
        <xdr:cNvPr id="2" name="TextBox 1"/>
        <xdr:cNvSpPr txBox="1">
          <a:spLocks noChangeArrowheads="1"/>
        </xdr:cNvSpPr>
      </xdr:nvSpPr>
      <xdr:spPr>
        <a:xfrm>
          <a:off x="5619750" y="2324100"/>
          <a:ext cx="2876550" cy="542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0" u="none" baseline="0">
              <a:solidFill>
                <a:srgbClr val="008000"/>
              </a:solidFill>
            </a:rPr>
            <a:t>Standard Errors are only for Location Parameters</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cdr:x>
      <cdr:y>0.2145</cdr:y>
    </cdr:from>
    <cdr:to>
      <cdr:x>0.675</cdr:x>
      <cdr:y>0.93525</cdr:y>
    </cdr:to>
    <cdr:sp>
      <cdr:nvSpPr>
        <cdr:cNvPr id="1" name="Line 1"/>
        <cdr:cNvSpPr>
          <a:spLocks/>
        </cdr:cNvSpPr>
      </cdr:nvSpPr>
      <cdr:spPr>
        <a:xfrm flipH="1">
          <a:off x="4924425" y="647700"/>
          <a:ext cx="0" cy="2200275"/>
        </a:xfrm>
        <a:prstGeom prst="line">
          <a:avLst/>
        </a:prstGeom>
        <a:noFill/>
        <a:ln w="17145" cmpd="sng">
          <a:solidFill>
            <a:srgbClr val="FF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0.4155</cdr:x>
      <cdr:y>0.802</cdr:y>
    </cdr:from>
    <cdr:to>
      <cdr:x>0.5495</cdr:x>
      <cdr:y>0.9175</cdr:y>
    </cdr:to>
    <cdr:sp>
      <cdr:nvSpPr>
        <cdr:cNvPr id="2" name="Text 2"/>
        <cdr:cNvSpPr txBox="1">
          <a:spLocks noChangeArrowheads="1"/>
        </cdr:cNvSpPr>
      </cdr:nvSpPr>
      <cdr:spPr>
        <a:xfrm>
          <a:off x="3028950" y="2438400"/>
          <a:ext cx="981075" cy="352425"/>
        </a:xfrm>
        <a:prstGeom prst="rect">
          <a:avLst/>
        </a:prstGeom>
        <a:noFill/>
        <a:ln w="1" cmpd="sng">
          <a:noFill/>
        </a:ln>
      </cdr:spPr>
      <cdr:txBody>
        <a:bodyPr vertOverflow="clip" wrap="square" lIns="36576" tIns="32004" rIns="36576" bIns="32004" anchor="ctr"/>
        <a:p>
          <a:pPr algn="ctr">
            <a:defRPr/>
          </a:pPr>
          <a:r>
            <a:rPr lang="en-US" cap="none" sz="1800" b="1" i="0" u="none" baseline="0">
              <a:solidFill>
                <a:srgbClr val="FF00FF"/>
              </a:solidFill>
              <a:latin typeface="Times New Roman"/>
              <a:ea typeface="Times New Roman"/>
              <a:cs typeface="Times New Roman"/>
            </a:rPr>
            <a:t>1 - </a:t>
          </a:r>
          <a:r>
            <a:rPr lang="en-US" cap="none" sz="2000" b="1" i="0" u="none" baseline="0">
              <a:solidFill>
                <a:srgbClr val="FF00FF"/>
              </a:solidFill>
              <a:latin typeface="Symbol"/>
              <a:ea typeface="Symbol"/>
              <a:cs typeface="Symbol"/>
            </a:rPr>
            <a:t>a</a:t>
          </a:r>
          <a:r>
            <a:rPr lang="en-US" cap="none" sz="1400" b="1" i="0" u="none" baseline="0">
              <a:solidFill>
                <a:srgbClr val="FF00FF"/>
              </a:solidFill>
              <a:latin typeface="Times New Roman"/>
              <a:ea typeface="Times New Roman"/>
              <a:cs typeface="Times New Roman"/>
            </a:rPr>
            <a:t>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11</xdr:col>
      <xdr:colOff>590550</xdr:colOff>
      <xdr:row>19</xdr:row>
      <xdr:rowOff>133350</xdr:rowOff>
    </xdr:to>
    <xdr:graphicFrame>
      <xdr:nvGraphicFramePr>
        <xdr:cNvPr id="1" name="Chart 1"/>
        <xdr:cNvGraphicFramePr/>
      </xdr:nvGraphicFramePr>
      <xdr:xfrm>
        <a:off x="0" y="228600"/>
        <a:ext cx="7296150" cy="3048000"/>
      </xdr:xfrm>
      <a:graphic>
        <a:graphicData uri="http://schemas.openxmlformats.org/drawingml/2006/chart">
          <c:chart xmlns:c="http://schemas.openxmlformats.org/drawingml/2006/chart" r:id="rId1"/>
        </a:graphicData>
      </a:graphic>
    </xdr:graphicFrame>
    <xdr:clientData/>
  </xdr:twoCellAnchor>
  <xdr:twoCellAnchor>
    <xdr:from>
      <xdr:col>3</xdr:col>
      <xdr:colOff>304800</xdr:colOff>
      <xdr:row>16</xdr:row>
      <xdr:rowOff>66675</xdr:rowOff>
    </xdr:from>
    <xdr:to>
      <xdr:col>3</xdr:col>
      <xdr:colOff>304800</xdr:colOff>
      <xdr:row>18</xdr:row>
      <xdr:rowOff>47625</xdr:rowOff>
    </xdr:to>
    <xdr:sp>
      <xdr:nvSpPr>
        <xdr:cNvPr id="2" name="Line 2"/>
        <xdr:cNvSpPr>
          <a:spLocks/>
        </xdr:cNvSpPr>
      </xdr:nvSpPr>
      <xdr:spPr>
        <a:xfrm>
          <a:off x="2133600" y="2724150"/>
          <a:ext cx="0" cy="304800"/>
        </a:xfrm>
        <a:prstGeom prst="line">
          <a:avLst/>
        </a:prstGeom>
        <a:noFill/>
        <a:ln w="1714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17</xdr:row>
      <xdr:rowOff>9525</xdr:rowOff>
    </xdr:from>
    <xdr:to>
      <xdr:col>8</xdr:col>
      <xdr:colOff>38100</xdr:colOff>
      <xdr:row>17</xdr:row>
      <xdr:rowOff>9525</xdr:rowOff>
    </xdr:to>
    <xdr:sp>
      <xdr:nvSpPr>
        <xdr:cNvPr id="3" name="Line 3"/>
        <xdr:cNvSpPr>
          <a:spLocks/>
        </xdr:cNvSpPr>
      </xdr:nvSpPr>
      <xdr:spPr>
        <a:xfrm>
          <a:off x="3905250" y="2828925"/>
          <a:ext cx="1009650" cy="0"/>
        </a:xfrm>
        <a:prstGeom prst="line">
          <a:avLst/>
        </a:prstGeom>
        <a:noFill/>
        <a:ln w="17145" cmpd="sng">
          <a:solidFill>
            <a:srgbClr val="FF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314325</xdr:colOff>
      <xdr:row>17</xdr:row>
      <xdr:rowOff>19050</xdr:rowOff>
    </xdr:from>
    <xdr:to>
      <xdr:col>5</xdr:col>
      <xdr:colOff>47625</xdr:colOff>
      <xdr:row>17</xdr:row>
      <xdr:rowOff>19050</xdr:rowOff>
    </xdr:to>
    <xdr:sp>
      <xdr:nvSpPr>
        <xdr:cNvPr id="4" name="Line 4"/>
        <xdr:cNvSpPr>
          <a:spLocks/>
        </xdr:cNvSpPr>
      </xdr:nvSpPr>
      <xdr:spPr>
        <a:xfrm flipH="1">
          <a:off x="2143125" y="2838450"/>
          <a:ext cx="952500" cy="0"/>
        </a:xfrm>
        <a:prstGeom prst="line">
          <a:avLst/>
        </a:prstGeom>
        <a:noFill/>
        <a:ln w="17145" cmpd="sng">
          <a:solidFill>
            <a:srgbClr val="FF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514350</xdr:colOff>
      <xdr:row>23</xdr:row>
      <xdr:rowOff>152400</xdr:rowOff>
    </xdr:from>
    <xdr:ext cx="76200" cy="200025"/>
    <xdr:sp fLocksText="0">
      <xdr:nvSpPr>
        <xdr:cNvPr id="5" name="Text 5"/>
        <xdr:cNvSpPr txBox="1">
          <a:spLocks noChangeArrowheads="1"/>
        </xdr:cNvSpPr>
      </xdr:nvSpPr>
      <xdr:spPr>
        <a:xfrm>
          <a:off x="3562350" y="3943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133350</xdr:colOff>
      <xdr:row>13</xdr:row>
      <xdr:rowOff>66675</xdr:rowOff>
    </xdr:from>
    <xdr:to>
      <xdr:col>2</xdr:col>
      <xdr:colOff>600075</xdr:colOff>
      <xdr:row>15</xdr:row>
      <xdr:rowOff>47625</xdr:rowOff>
    </xdr:to>
    <xdr:sp>
      <xdr:nvSpPr>
        <xdr:cNvPr id="6" name="Text 6"/>
        <xdr:cNvSpPr txBox="1">
          <a:spLocks noChangeArrowheads="1"/>
        </xdr:cNvSpPr>
      </xdr:nvSpPr>
      <xdr:spPr>
        <a:xfrm>
          <a:off x="133350" y="2238375"/>
          <a:ext cx="1685925" cy="30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FF00FF"/>
              </a:solidFill>
              <a:latin typeface="Arial"/>
              <a:ea typeface="Arial"/>
              <a:cs typeface="Arial"/>
            </a:rPr>
            <a:t>Area in left tail = </a:t>
          </a:r>
          <a:r>
            <a:rPr lang="en-US" cap="none" sz="1400" b="0" i="0" u="none" baseline="0">
              <a:solidFill>
                <a:srgbClr val="FF00FF"/>
              </a:solidFill>
              <a:latin typeface="Symbol"/>
              <a:ea typeface="Symbol"/>
              <a:cs typeface="Symbol"/>
            </a:rPr>
            <a:t>a</a:t>
          </a:r>
          <a:r>
            <a:rPr lang="en-US" cap="none" sz="1400" b="0" i="0" u="none" baseline="0">
              <a:solidFill>
                <a:srgbClr val="FF00FF"/>
              </a:solidFill>
              <a:latin typeface="Arial"/>
              <a:ea typeface="Arial"/>
              <a:cs typeface="Arial"/>
            </a:rPr>
            <a:t>/2</a:t>
          </a:r>
        </a:p>
      </xdr:txBody>
    </xdr:sp>
    <xdr:clientData/>
  </xdr:twoCellAnchor>
  <xdr:twoCellAnchor>
    <xdr:from>
      <xdr:col>2</xdr:col>
      <xdr:colOff>76200</xdr:colOff>
      <xdr:row>16</xdr:row>
      <xdr:rowOff>38100</xdr:rowOff>
    </xdr:from>
    <xdr:to>
      <xdr:col>3</xdr:col>
      <xdr:colOff>314325</xdr:colOff>
      <xdr:row>18</xdr:row>
      <xdr:rowOff>85725</xdr:rowOff>
    </xdr:to>
    <xdr:sp>
      <xdr:nvSpPr>
        <xdr:cNvPr id="7" name="Drawing 7"/>
        <xdr:cNvSpPr>
          <a:spLocks/>
        </xdr:cNvSpPr>
      </xdr:nvSpPr>
      <xdr:spPr>
        <a:xfrm>
          <a:off x="1295400" y="2695575"/>
          <a:ext cx="847725" cy="371475"/>
        </a:xfrm>
        <a:custGeom>
          <a:pathLst>
            <a:path h="16384" w="16384">
              <a:moveTo>
                <a:pt x="0" y="15953"/>
              </a:moveTo>
              <a:lnTo>
                <a:pt x="1473" y="15953"/>
              </a:lnTo>
              <a:lnTo>
                <a:pt x="2577" y="16384"/>
              </a:lnTo>
              <a:lnTo>
                <a:pt x="4234" y="16384"/>
              </a:lnTo>
              <a:lnTo>
                <a:pt x="5339" y="16384"/>
              </a:lnTo>
              <a:lnTo>
                <a:pt x="6259" y="16384"/>
              </a:lnTo>
              <a:lnTo>
                <a:pt x="7364" y="16384"/>
              </a:lnTo>
              <a:lnTo>
                <a:pt x="9204" y="16384"/>
              </a:lnTo>
              <a:lnTo>
                <a:pt x="10493" y="16384"/>
              </a:lnTo>
              <a:lnTo>
                <a:pt x="11966" y="16384"/>
              </a:lnTo>
              <a:lnTo>
                <a:pt x="13807" y="16384"/>
              </a:lnTo>
              <a:lnTo>
                <a:pt x="16016" y="16384"/>
              </a:lnTo>
              <a:lnTo>
                <a:pt x="16384" y="0"/>
              </a:lnTo>
              <a:lnTo>
                <a:pt x="11045" y="9485"/>
              </a:lnTo>
              <a:lnTo>
                <a:pt x="5155" y="13797"/>
              </a:lnTo>
              <a:lnTo>
                <a:pt x="0" y="15953"/>
              </a:lnTo>
              <a:close/>
            </a:path>
          </a:pathLst>
        </a:cu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15</xdr:row>
      <xdr:rowOff>57150</xdr:rowOff>
    </xdr:from>
    <xdr:to>
      <xdr:col>2</xdr:col>
      <xdr:colOff>590550</xdr:colOff>
      <xdr:row>17</xdr:row>
      <xdr:rowOff>76200</xdr:rowOff>
    </xdr:to>
    <xdr:sp>
      <xdr:nvSpPr>
        <xdr:cNvPr id="8" name="Line 8"/>
        <xdr:cNvSpPr>
          <a:spLocks/>
        </xdr:cNvSpPr>
      </xdr:nvSpPr>
      <xdr:spPr>
        <a:xfrm>
          <a:off x="1123950" y="2552700"/>
          <a:ext cx="685800" cy="342900"/>
        </a:xfrm>
        <a:prstGeom prst="line">
          <a:avLst/>
        </a:prstGeom>
        <a:no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12</xdr:row>
      <xdr:rowOff>114300</xdr:rowOff>
    </xdr:from>
    <xdr:to>
      <xdr:col>11</xdr:col>
      <xdr:colOff>390525</xdr:colOff>
      <xdr:row>14</xdr:row>
      <xdr:rowOff>95250</xdr:rowOff>
    </xdr:to>
    <xdr:sp>
      <xdr:nvSpPr>
        <xdr:cNvPr id="9" name="Text 9"/>
        <xdr:cNvSpPr txBox="1">
          <a:spLocks noChangeArrowheads="1"/>
        </xdr:cNvSpPr>
      </xdr:nvSpPr>
      <xdr:spPr>
        <a:xfrm>
          <a:off x="5172075" y="2124075"/>
          <a:ext cx="1924050" cy="30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FF00FF"/>
              </a:solidFill>
              <a:latin typeface="Arial"/>
              <a:ea typeface="Arial"/>
              <a:cs typeface="Arial"/>
            </a:rPr>
            <a:t>Area in right tail = </a:t>
          </a:r>
          <a:r>
            <a:rPr lang="en-US" cap="none" sz="1400" b="0" i="0" u="none" baseline="0">
              <a:solidFill>
                <a:srgbClr val="FF00FF"/>
              </a:solidFill>
              <a:latin typeface="Symbol"/>
              <a:ea typeface="Symbol"/>
              <a:cs typeface="Symbol"/>
            </a:rPr>
            <a:t>a</a:t>
          </a:r>
          <a:r>
            <a:rPr lang="en-US" cap="none" sz="1400" b="0" i="0" u="none" baseline="0">
              <a:solidFill>
                <a:srgbClr val="FF00FF"/>
              </a:solidFill>
              <a:latin typeface="Arial"/>
              <a:ea typeface="Arial"/>
              <a:cs typeface="Arial"/>
            </a:rPr>
            <a:t>/2</a:t>
          </a:r>
        </a:p>
      </xdr:txBody>
    </xdr:sp>
    <xdr:clientData/>
  </xdr:twoCellAnchor>
  <xdr:twoCellAnchor>
    <xdr:from>
      <xdr:col>8</xdr:col>
      <xdr:colOff>38100</xdr:colOff>
      <xdr:row>16</xdr:row>
      <xdr:rowOff>57150</xdr:rowOff>
    </xdr:from>
    <xdr:to>
      <xdr:col>9</xdr:col>
      <xdr:colOff>342900</xdr:colOff>
      <xdr:row>18</xdr:row>
      <xdr:rowOff>57150</xdr:rowOff>
    </xdr:to>
    <xdr:sp>
      <xdr:nvSpPr>
        <xdr:cNvPr id="10" name="Drawing 10"/>
        <xdr:cNvSpPr>
          <a:spLocks/>
        </xdr:cNvSpPr>
      </xdr:nvSpPr>
      <xdr:spPr>
        <a:xfrm>
          <a:off x="4914900" y="2714625"/>
          <a:ext cx="914400" cy="323850"/>
        </a:xfrm>
        <a:custGeom>
          <a:pathLst>
            <a:path h="16384" w="16384">
              <a:moveTo>
                <a:pt x="0" y="0"/>
              </a:moveTo>
              <a:lnTo>
                <a:pt x="0" y="15902"/>
              </a:lnTo>
              <a:lnTo>
                <a:pt x="16384" y="16384"/>
              </a:lnTo>
              <a:lnTo>
                <a:pt x="8875" y="13011"/>
              </a:lnTo>
              <a:lnTo>
                <a:pt x="3243" y="6746"/>
              </a:lnTo>
              <a:lnTo>
                <a:pt x="0" y="0"/>
              </a:lnTo>
              <a:close/>
            </a:path>
          </a:pathLst>
        </a:cu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419100</xdr:colOff>
      <xdr:row>14</xdr:row>
      <xdr:rowOff>95250</xdr:rowOff>
    </xdr:from>
    <xdr:to>
      <xdr:col>9</xdr:col>
      <xdr:colOff>476250</xdr:colOff>
      <xdr:row>17</xdr:row>
      <xdr:rowOff>85725</xdr:rowOff>
    </xdr:to>
    <xdr:sp>
      <xdr:nvSpPr>
        <xdr:cNvPr id="11" name="Line 11"/>
        <xdr:cNvSpPr>
          <a:spLocks/>
        </xdr:cNvSpPr>
      </xdr:nvSpPr>
      <xdr:spPr>
        <a:xfrm flipH="1">
          <a:off x="5295900" y="2428875"/>
          <a:ext cx="666750" cy="476250"/>
        </a:xfrm>
        <a:prstGeom prst="line">
          <a:avLst/>
        </a:prstGeom>
        <a:no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6</xdr:row>
      <xdr:rowOff>85725</xdr:rowOff>
    </xdr:from>
    <xdr:to>
      <xdr:col>8</xdr:col>
      <xdr:colOff>28575</xdr:colOff>
      <xdr:row>6</xdr:row>
      <xdr:rowOff>95250</xdr:rowOff>
    </xdr:to>
    <xdr:sp>
      <xdr:nvSpPr>
        <xdr:cNvPr id="12" name="Line 12"/>
        <xdr:cNvSpPr>
          <a:spLocks/>
        </xdr:cNvSpPr>
      </xdr:nvSpPr>
      <xdr:spPr>
        <a:xfrm flipH="1">
          <a:off x="209550" y="1123950"/>
          <a:ext cx="4695825" cy="9525"/>
        </a:xfrm>
        <a:prstGeom prst="line">
          <a:avLst/>
        </a:prstGeom>
        <a:noFill/>
        <a:ln w="17145" cmpd="sng">
          <a:solidFill>
            <a:srgbClr val="0000FF"/>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85725</xdr:rowOff>
    </xdr:from>
    <xdr:to>
      <xdr:col>5</xdr:col>
      <xdr:colOff>19050</xdr:colOff>
      <xdr:row>5</xdr:row>
      <xdr:rowOff>152400</xdr:rowOff>
    </xdr:to>
    <xdr:sp>
      <xdr:nvSpPr>
        <xdr:cNvPr id="13" name="Text 13"/>
        <xdr:cNvSpPr txBox="1">
          <a:spLocks noChangeArrowheads="1"/>
        </xdr:cNvSpPr>
      </xdr:nvSpPr>
      <xdr:spPr>
        <a:xfrm>
          <a:off x="28575" y="638175"/>
          <a:ext cx="3038475" cy="390525"/>
        </a:xfrm>
        <a:prstGeom prst="rect">
          <a:avLst/>
        </a:prstGeom>
        <a:noFill/>
        <a:ln w="9525" cmpd="sng">
          <a:noFill/>
        </a:ln>
      </xdr:spPr>
      <xdr:txBody>
        <a:bodyPr vertOverflow="clip" wrap="square" lIns="36576" tIns="27432" rIns="0" bIns="0"/>
        <a:p>
          <a:pPr algn="l">
            <a:defRPr/>
          </a:pPr>
          <a:r>
            <a:rPr lang="en-US" cap="none" sz="1300" b="1" i="0" u="none" baseline="0">
              <a:solidFill>
                <a:srgbClr val="0000FF"/>
              </a:solidFill>
              <a:latin typeface="Arial"/>
              <a:ea typeface="Arial"/>
              <a:cs typeface="Arial"/>
            </a:rPr>
            <a:t>Cumulative area to the left =</a:t>
          </a:r>
          <a:r>
            <a:rPr lang="en-US" cap="none" sz="1300" b="0"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1 -</a:t>
          </a:r>
          <a:r>
            <a:rPr lang="en-US" cap="none" sz="1400" b="0" i="0" u="none" baseline="0">
              <a:solidFill>
                <a:srgbClr val="0000FF"/>
              </a:solidFill>
              <a:latin typeface="Arial"/>
              <a:ea typeface="Arial"/>
              <a:cs typeface="Arial"/>
            </a:rPr>
            <a:t> </a:t>
          </a:r>
          <a:r>
            <a:rPr lang="en-US" cap="none" sz="2000" b="1" i="0" u="none" baseline="0">
              <a:solidFill>
                <a:srgbClr val="0000FF"/>
              </a:solidFill>
              <a:latin typeface="Symbol"/>
              <a:ea typeface="Symbol"/>
              <a:cs typeface="Symbol"/>
            </a:rPr>
            <a:t>a </a:t>
          </a:r>
          <a:r>
            <a:rPr lang="en-US" cap="none" sz="1800" b="1" i="0" u="none" baseline="0">
              <a:solidFill>
                <a:srgbClr val="0000FF"/>
              </a:solidFill>
              <a:latin typeface="Arial"/>
              <a:ea typeface="Arial"/>
              <a:cs typeface="Arial"/>
            </a:rPr>
            <a:t>/ </a:t>
          </a:r>
          <a:r>
            <a:rPr lang="en-US" cap="none" sz="1400" b="1" i="0" u="none" baseline="0">
              <a:solidFill>
                <a:srgbClr val="0000FF"/>
              </a:solidFill>
              <a:latin typeface="Arial"/>
              <a:ea typeface="Arial"/>
              <a:cs typeface="Arial"/>
            </a:rPr>
            <a:t>2</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28575</xdr:rowOff>
    </xdr:from>
    <xdr:to>
      <xdr:col>6</xdr:col>
      <xdr:colOff>1790700</xdr:colOff>
      <xdr:row>11</xdr:row>
      <xdr:rowOff>190500</xdr:rowOff>
    </xdr:to>
    <xdr:sp>
      <xdr:nvSpPr>
        <xdr:cNvPr id="1" name="Text 1"/>
        <xdr:cNvSpPr txBox="1">
          <a:spLocks noChangeArrowheads="1"/>
        </xdr:cNvSpPr>
      </xdr:nvSpPr>
      <xdr:spPr>
        <a:xfrm>
          <a:off x="28575" y="2057400"/>
          <a:ext cx="6734175" cy="8477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You can use the tables in the back of the book to obtain the Table Value.  
</a:t>
          </a:r>
          <a:r>
            <a:rPr lang="en-US" cap="none" sz="1200" b="1" i="0" u="none" baseline="0">
              <a:solidFill>
                <a:srgbClr val="FF00FF"/>
              </a:solidFill>
              <a:latin typeface="Arial"/>
              <a:ea typeface="Arial"/>
              <a:cs typeface="Arial"/>
            </a:rPr>
            <a:t>Remember that the t distribution with infinite degrees of freedom is identical to the standard normal distribution.  You can use the t table, Table T, using the infinite degrees of freedom to obtain the values for the standard normal distribution. </a:t>
          </a:r>
          <a:r>
            <a:rPr lang="en-US" cap="none" sz="1200" b="0" i="0" u="none" baseline="0">
              <a:solidFill>
                <a:srgbClr val="000000"/>
              </a:solidFill>
              <a:latin typeface="Arial"/>
              <a:ea typeface="Arial"/>
              <a:cs typeface="Arial"/>
            </a:rPr>
            <a:t> 
</a:t>
          </a:r>
        </a:p>
      </xdr:txBody>
    </xdr:sp>
    <xdr:clientData/>
  </xdr:twoCellAnchor>
  <xdr:twoCellAnchor>
    <xdr:from>
      <xdr:col>0</xdr:col>
      <xdr:colOff>28575</xdr:colOff>
      <xdr:row>11</xdr:row>
      <xdr:rowOff>209550</xdr:rowOff>
    </xdr:from>
    <xdr:to>
      <xdr:col>6</xdr:col>
      <xdr:colOff>2514600</xdr:colOff>
      <xdr:row>18</xdr:row>
      <xdr:rowOff>38100</xdr:rowOff>
    </xdr:to>
    <xdr:sp>
      <xdr:nvSpPr>
        <xdr:cNvPr id="2" name="Text 2"/>
        <xdr:cNvSpPr txBox="1">
          <a:spLocks noChangeArrowheads="1"/>
        </xdr:cNvSpPr>
      </xdr:nvSpPr>
      <xdr:spPr>
        <a:xfrm>
          <a:off x="28575" y="2924175"/>
          <a:ext cx="7458075" cy="11144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Excel can also be used to obtain these values as has been done to get the values above.  
</a:t>
          </a:r>
          <a:r>
            <a:rPr lang="en-US" cap="none" sz="1200" b="1" i="0" u="none" baseline="0">
              <a:solidFill>
                <a:srgbClr val="993366"/>
              </a:solidFill>
              <a:latin typeface="Arial"/>
              <a:ea typeface="Arial"/>
              <a:cs typeface="Arial"/>
            </a:rPr>
            <a:t>For the standard normal or Z, use the NORMSINV(probability) or </a:t>
          </a:r>
          <a:r>
            <a:rPr lang="en-US" cap="none" sz="1200" b="1" i="0" u="none" baseline="0">
              <a:solidFill>
                <a:srgbClr val="008000"/>
              </a:solidFill>
              <a:latin typeface="Arial"/>
              <a:ea typeface="Arial"/>
              <a:cs typeface="Arial"/>
            </a:rPr>
            <a:t>NORM.S.INV(probability)</a:t>
          </a:r>
          <a:r>
            <a:rPr lang="en-US" cap="none" sz="1200" b="1" i="0" u="none" baseline="0">
              <a:solidFill>
                <a:srgbClr val="993300"/>
              </a:solidFill>
              <a:latin typeface="Arial"/>
              <a:ea typeface="Arial"/>
              <a:cs typeface="Arial"/>
            </a:rPr>
            <a:t>, </a:t>
          </a:r>
          <a:r>
            <a:rPr lang="en-US" cap="none" sz="1200" b="1" i="0" u="none" baseline="0">
              <a:solidFill>
                <a:srgbClr val="993366"/>
              </a:solidFill>
              <a:latin typeface="Arial"/>
              <a:ea typeface="Arial"/>
              <a:cs typeface="Arial"/>
            </a:rPr>
            <a:t>where the probability is the cumulative probability =  1 - Alpha/2.  You can also use NORMINV(probability,0,1) or </a:t>
          </a:r>
          <a:r>
            <a:rPr lang="en-US" cap="none" sz="1200" b="1" i="0" u="none" baseline="0">
              <a:solidFill>
                <a:srgbClr val="008000"/>
              </a:solidFill>
              <a:latin typeface="Arial"/>
              <a:ea typeface="Arial"/>
              <a:cs typeface="Arial"/>
            </a:rPr>
            <a:t>NORM.INV(probability,0,1)</a:t>
          </a:r>
          <a:r>
            <a:rPr lang="en-US" cap="none" sz="1200" b="1" i="0" u="none" baseline="0">
              <a:solidFill>
                <a:srgbClr val="993300"/>
              </a:solidFill>
              <a:latin typeface="Arial"/>
              <a:ea typeface="Arial"/>
              <a:cs typeface="Arial"/>
            </a:rPr>
            <a:t>.  </a:t>
          </a:r>
          <a:r>
            <a:rPr lang="en-US" cap="none" sz="1200" b="0" i="0" u="none" baseline="0">
              <a:solidFill>
                <a:srgbClr val="993300"/>
              </a:solidFill>
              <a:latin typeface="Arial"/>
              <a:ea typeface="Arial"/>
              <a:cs typeface="Arial"/>
            </a:rPr>
            <a:t>
</a:t>
          </a:r>
          <a:r>
            <a:rPr lang="en-US" cap="none" sz="1200" b="1" i="0" u="none" baseline="0">
              <a:solidFill>
                <a:srgbClr val="0000FF"/>
              </a:solidFill>
              <a:latin typeface="Arial"/>
              <a:ea typeface="Arial"/>
              <a:cs typeface="Arial"/>
            </a:rPr>
            <a:t>For the t distribution, use the TINV(probability,df) or </a:t>
          </a:r>
          <a:r>
            <a:rPr lang="en-US" cap="none" sz="1200" b="1" i="0" u="none" baseline="0">
              <a:solidFill>
                <a:srgbClr val="008000"/>
              </a:solidFill>
              <a:latin typeface="Arial"/>
              <a:ea typeface="Arial"/>
              <a:cs typeface="Arial"/>
            </a:rPr>
            <a:t>T.INV.2T(probability,df)</a:t>
          </a:r>
          <a:r>
            <a:rPr lang="en-US" cap="none" sz="1200" b="1" i="0" u="none" baseline="0">
              <a:solidFill>
                <a:srgbClr val="0000FF"/>
              </a:solidFill>
              <a:latin typeface="Arial"/>
              <a:ea typeface="Arial"/>
              <a:cs typeface="Arial"/>
            </a:rPr>
            <a:t>, where the probability in this case is the two-tail probability = Alpha and df = degrees of freedom. 
</a:t>
          </a:r>
          <a:r>
            <a:rPr lang="en-US" cap="none" sz="1200" b="1" i="0" u="none" baseline="0">
              <a:solidFill>
                <a:srgbClr val="0000FF"/>
              </a:solidFill>
              <a:latin typeface="Arial"/>
              <a:ea typeface="Arial"/>
              <a:cs typeface="Arial"/>
            </a:rPr>
            <a:t>
</a:t>
          </a:r>
          <a:r>
            <a:rPr lang="en-US" cap="none" sz="1200" b="1" i="0" u="none" baseline="0">
              <a:solidFill>
                <a:srgbClr val="008000"/>
              </a:solidFill>
              <a:latin typeface="Arial"/>
              <a:ea typeface="Arial"/>
              <a:cs typeface="Arial"/>
            </a:rPr>
            <a:t>Excel 2010 function in green</a:t>
          </a:r>
        </a:p>
      </xdr:txBody>
    </xdr:sp>
    <xdr:clientData/>
  </xdr:twoCellAnchor>
  <xdr:twoCellAnchor>
    <xdr:from>
      <xdr:col>0</xdr:col>
      <xdr:colOff>0</xdr:colOff>
      <xdr:row>18</xdr:row>
      <xdr:rowOff>66675</xdr:rowOff>
    </xdr:from>
    <xdr:to>
      <xdr:col>6</xdr:col>
      <xdr:colOff>2514600</xdr:colOff>
      <xdr:row>24</xdr:row>
      <xdr:rowOff>123825</xdr:rowOff>
    </xdr:to>
    <xdr:sp>
      <xdr:nvSpPr>
        <xdr:cNvPr id="3" name="TextBox 3"/>
        <xdr:cNvSpPr txBox="1">
          <a:spLocks noChangeArrowheads="1"/>
        </xdr:cNvSpPr>
      </xdr:nvSpPr>
      <xdr:spPr>
        <a:xfrm>
          <a:off x="0" y="4048125"/>
          <a:ext cx="7486650" cy="1143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Times New Roman"/>
              <a:ea typeface="Times New Roman"/>
              <a:cs typeface="Times New Roman"/>
            </a:rPr>
            <a:t>If</a:t>
          </a:r>
          <a:r>
            <a:rPr lang="en-US" cap="none" sz="1400" b="0" i="0" u="none" baseline="0">
              <a:solidFill>
                <a:srgbClr val="000000"/>
              </a:solidFill>
              <a:latin typeface="Times New Roman"/>
              <a:ea typeface="Times New Roman"/>
              <a:cs typeface="Times New Roman"/>
            </a:rPr>
            <a:t> the variance (standard deviation) of sample data is used in the inference process then this value is essentially used to estimate  a phenomenon value.   The t distribution with degrees of freedom = (n-1) accounts for the extra variation that is introduced because of the sample measure of spread being used rather than the actual phenomenon value.   </a:t>
          </a:r>
          <a:r>
            <a:rPr lang="en-US" cap="none" sz="1400" b="1" i="0" u="none" baseline="0">
              <a:solidFill>
                <a:srgbClr val="FF0000"/>
              </a:solidFill>
              <a:latin typeface="Times New Roman"/>
              <a:ea typeface="Times New Roman"/>
              <a:cs typeface="Times New Roman"/>
            </a:rPr>
            <a:t>If the inference process for either a confidence interval or a test of hypothesis uses a variance or standard deviation calculated from sample data then the t-distribution is used rather than the standard normal distribution.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9525</xdr:rowOff>
    </xdr:from>
    <xdr:to>
      <xdr:col>12</xdr:col>
      <xdr:colOff>57150</xdr:colOff>
      <xdr:row>8</xdr:row>
      <xdr:rowOff>200025</xdr:rowOff>
    </xdr:to>
    <xdr:sp>
      <xdr:nvSpPr>
        <xdr:cNvPr id="1" name="Text 5"/>
        <xdr:cNvSpPr txBox="1">
          <a:spLocks noChangeArrowheads="1"/>
        </xdr:cNvSpPr>
      </xdr:nvSpPr>
      <xdr:spPr>
        <a:xfrm>
          <a:off x="38100" y="1095375"/>
          <a:ext cx="7724775" cy="6572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FF"/>
              </a:solidFill>
              <a:latin typeface="Arial"/>
              <a:ea typeface="Arial"/>
              <a:cs typeface="Arial"/>
            </a:rPr>
            <a:t>A. For an unknown phenomenon proportion, </a:t>
          </a:r>
          <a:r>
            <a:rPr lang="en-US" cap="none" sz="1600" b="1" i="0" u="none" baseline="0">
              <a:solidFill>
                <a:srgbClr val="0000FF"/>
              </a:solidFill>
              <a:latin typeface="Times New Roman"/>
              <a:ea typeface="Times New Roman"/>
              <a:cs typeface="Times New Roman"/>
            </a:rPr>
            <a:t>p</a:t>
          </a:r>
          <a:r>
            <a:rPr lang="en-US" cap="none" sz="14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with n*p^ &gt; 10 &amp; n*(1-p^)&gt;10  {Some texts say</a:t>
          </a:r>
          <a:r>
            <a:rPr lang="en-US" cap="none" sz="1200" b="1" i="0" u="none" baseline="0">
              <a:solidFill>
                <a:srgbClr val="0000FF"/>
              </a:solidFill>
              <a:latin typeface="Arial"/>
              <a:ea typeface="Arial"/>
              <a:cs typeface="Arial"/>
            </a:rPr>
            <a:t> </a:t>
          </a:r>
          <a:r>
            <a:rPr lang="en-US" cap="none" sz="1100" b="1" i="0" u="none" baseline="0">
              <a:solidFill>
                <a:srgbClr val="0000FF"/>
              </a:solidFill>
              <a:latin typeface="Arial"/>
              <a:ea typeface="Arial"/>
              <a:cs typeface="Arial"/>
            </a:rPr>
            <a:t>that </a:t>
          </a:r>
          <a:r>
            <a:rPr lang="en-US" cap="none" sz="1100" b="1" i="0" u="none" baseline="0">
              <a:solidFill>
                <a:srgbClr val="0000FF"/>
              </a:solidFill>
              <a:latin typeface="Arial"/>
              <a:ea typeface="Arial"/>
              <a:cs typeface="Arial"/>
            </a:rPr>
            <a:t>n*p^ &gt; 5 &amp; n*(1-p^)&gt;5 are sufficient.} </a:t>
          </a:r>
          <a:r>
            <a:rPr lang="en-US" cap="none" sz="1100" b="1" i="0" u="none" baseline="0">
              <a:solidFill>
                <a:srgbClr val="0000FF"/>
              </a:solidFill>
              <a:latin typeface="Arial"/>
              <a:ea typeface="Arial"/>
              <a:cs typeface="Arial"/>
            </a:rPr>
            <a:t> </a:t>
          </a:r>
          <a:r>
            <a:rPr lang="en-US" cap="none" sz="1100" b="1" i="0" u="none" baseline="0">
              <a:solidFill>
                <a:srgbClr val="0000FF"/>
              </a:solidFill>
              <a:latin typeface="Arial"/>
              <a:ea typeface="Arial"/>
              <a:cs typeface="Arial"/>
            </a:rPr>
            <a:t>.  </a:t>
          </a:r>
          <a:r>
            <a:rPr lang="en-US" cap="none" sz="1200" b="1" i="0" u="none" baseline="0">
              <a:solidFill>
                <a:srgbClr val="0000FF"/>
              </a:solidFill>
              <a:latin typeface="Arial"/>
              <a:ea typeface="Arial"/>
              <a:cs typeface="Arial"/>
            </a:rPr>
            <a:t>p^ is the sample proportion and use the standard normal distribution (NORMSINV, Z table  or "t" with infinite degrees of freedom).</a:t>
          </a:r>
        </a:p>
      </xdr:txBody>
    </xdr:sp>
    <xdr:clientData/>
  </xdr:twoCellAnchor>
  <xdr:twoCellAnchor>
    <xdr:from>
      <xdr:col>0</xdr:col>
      <xdr:colOff>47625</xdr:colOff>
      <xdr:row>15</xdr:row>
      <xdr:rowOff>85725</xdr:rowOff>
    </xdr:from>
    <xdr:to>
      <xdr:col>11</xdr:col>
      <xdr:colOff>581025</xdr:colOff>
      <xdr:row>15</xdr:row>
      <xdr:rowOff>95250</xdr:rowOff>
    </xdr:to>
    <xdr:sp>
      <xdr:nvSpPr>
        <xdr:cNvPr id="2" name="Straight Connector 2"/>
        <xdr:cNvSpPr>
          <a:spLocks/>
        </xdr:cNvSpPr>
      </xdr:nvSpPr>
      <xdr:spPr>
        <a:xfrm>
          <a:off x="47625" y="3314700"/>
          <a:ext cx="7629525" cy="19050"/>
        </a:xfrm>
        <a:prstGeom prst="line">
          <a:avLst/>
        </a:prstGeom>
        <a:noFill/>
        <a:ln w="41275" cmpd="dbl">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438150</xdr:colOff>
      <xdr:row>0</xdr:row>
      <xdr:rowOff>0</xdr:rowOff>
    </xdr:from>
    <xdr:to>
      <xdr:col>27</xdr:col>
      <xdr:colOff>438150</xdr:colOff>
      <xdr:row>42</xdr:row>
      <xdr:rowOff>19050</xdr:rowOff>
    </xdr:to>
    <xdr:pic>
      <xdr:nvPicPr>
        <xdr:cNvPr id="1" name="Picture 2"/>
        <xdr:cNvPicPr preferRelativeResize="1">
          <a:picLocks noChangeAspect="1"/>
        </xdr:cNvPicPr>
      </xdr:nvPicPr>
      <xdr:blipFill>
        <a:blip r:embed="rId1"/>
        <a:stretch>
          <a:fillRect/>
        </a:stretch>
      </xdr:blipFill>
      <xdr:spPr>
        <a:xfrm>
          <a:off x="8572500" y="0"/>
          <a:ext cx="9753600" cy="7315200"/>
        </a:xfrm>
        <a:prstGeom prst="rect">
          <a:avLst/>
        </a:prstGeom>
        <a:noFill/>
        <a:ln w="9525" cmpd="sng">
          <a:noFill/>
        </a:ln>
      </xdr:spPr>
    </xdr:pic>
    <xdr:clientData/>
  </xdr:twoCellAnchor>
  <xdr:twoCellAnchor editAs="oneCell">
    <xdr:from>
      <xdr:col>5</xdr:col>
      <xdr:colOff>771525</xdr:colOff>
      <xdr:row>3</xdr:row>
      <xdr:rowOff>152400</xdr:rowOff>
    </xdr:from>
    <xdr:to>
      <xdr:col>11</xdr:col>
      <xdr:colOff>247650</xdr:colOff>
      <xdr:row>35</xdr:row>
      <xdr:rowOff>19050</xdr:rowOff>
    </xdr:to>
    <xdr:pic>
      <xdr:nvPicPr>
        <xdr:cNvPr id="2" name="Picture 3"/>
        <xdr:cNvPicPr preferRelativeResize="1">
          <a:picLocks noChangeAspect="1"/>
        </xdr:cNvPicPr>
      </xdr:nvPicPr>
      <xdr:blipFill>
        <a:blip r:embed="rId2"/>
        <a:stretch>
          <a:fillRect/>
        </a:stretch>
      </xdr:blipFill>
      <xdr:spPr>
        <a:xfrm>
          <a:off x="5076825" y="752475"/>
          <a:ext cx="3305175" cy="5429250"/>
        </a:xfrm>
        <a:prstGeom prst="rect">
          <a:avLst/>
        </a:prstGeom>
        <a:noFill/>
        <a:ln w="9525" cmpd="sng">
          <a:noFill/>
        </a:ln>
      </xdr:spPr>
    </xdr:pic>
    <xdr:clientData/>
  </xdr:twoCellAnchor>
  <xdr:twoCellAnchor>
    <xdr:from>
      <xdr:col>2</xdr:col>
      <xdr:colOff>38100</xdr:colOff>
      <xdr:row>21</xdr:row>
      <xdr:rowOff>9525</xdr:rowOff>
    </xdr:from>
    <xdr:to>
      <xdr:col>5</xdr:col>
      <xdr:colOff>771525</xdr:colOff>
      <xdr:row>34</xdr:row>
      <xdr:rowOff>0</xdr:rowOff>
    </xdr:to>
    <xdr:sp>
      <xdr:nvSpPr>
        <xdr:cNvPr id="3" name="TextBox 4"/>
        <xdr:cNvSpPr txBox="1">
          <a:spLocks noChangeArrowheads="1"/>
        </xdr:cNvSpPr>
      </xdr:nvSpPr>
      <xdr:spPr>
        <a:xfrm>
          <a:off x="1181100" y="3905250"/>
          <a:ext cx="3895725" cy="2095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8000"/>
              </a:solidFill>
              <a:latin typeface="Calibri"/>
              <a:ea typeface="Calibri"/>
              <a:cs typeface="Calibri"/>
            </a:rPr>
            <a:t>See Note below from Wikipedia, 5-25-2014
</a:t>
          </a:r>
          <a:r>
            <a:rPr lang="en-US" cap="none" sz="1100" b="0" i="0" u="none" baseline="0">
              <a:solidFill>
                <a:srgbClr val="000000"/>
              </a:solidFill>
              <a:latin typeface="Calibri"/>
              <a:ea typeface="Calibri"/>
              <a:cs typeface="Calibri"/>
            </a:rPr>
            <a:t>There are several ways to compute a confidence interval for a binomial proportion. </a:t>
          </a:r>
          <a:r>
            <a:rPr lang="en-US" cap="none" sz="1100" b="0" i="0" u="none" baseline="0">
              <a:solidFill>
                <a:srgbClr val="0000FF"/>
              </a:solidFill>
              <a:latin typeface="Calibri"/>
              <a:ea typeface="Calibri"/>
              <a:cs typeface="Calibri"/>
            </a:rPr>
            <a:t>The normal approximation interval is the simplest formula, and the one introduced in most basic Statistics classes and textbooks. </a:t>
          </a:r>
          <a:r>
            <a:rPr lang="en-US" cap="none" sz="1100" b="0" i="0" u="none" baseline="0">
              <a:solidFill>
                <a:srgbClr val="000000"/>
              </a:solidFill>
              <a:latin typeface="Calibri"/>
              <a:ea typeface="Calibri"/>
              <a:cs typeface="Calibri"/>
            </a:rPr>
            <a:t>This formula, however, is based on an approximation that does not always work well</a:t>
          </a:r>
          <a:r>
            <a:rPr lang="en-US" cap="none" sz="1100" b="0" i="0" u="none" baseline="0">
              <a:solidFill>
                <a:srgbClr val="008000"/>
              </a:solidFill>
              <a:latin typeface="Calibri"/>
              <a:ea typeface="Calibri"/>
              <a:cs typeface="Calibri"/>
            </a:rPr>
            <a:t>. Several competing formulas are available that perform better, especially for situations with a small sample size and a proportion very close to zero or one.</a:t>
          </a:r>
          <a:r>
            <a:rPr lang="en-US" cap="none" sz="1100" b="0" i="0" u="none" baseline="0">
              <a:solidFill>
                <a:srgbClr val="000000"/>
              </a:solidFill>
              <a:latin typeface="Calibri"/>
              <a:ea typeface="Calibri"/>
              <a:cs typeface="Calibri"/>
            </a:rPr>
            <a:t> The choice of interval will depend on how important it is to use a simple and easy-to-explain interval versus the desire for better accuracy.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Wilson interval is an improvement (the actual </a:t>
          </a:r>
          <a:r>
            <a:rPr lang="en-US" cap="none" sz="1100" b="0" i="0" u="none" baseline="0">
              <a:solidFill>
                <a:srgbClr val="000000"/>
              </a:solidFill>
              <a:latin typeface="Calibri"/>
              <a:ea typeface="Calibri"/>
              <a:cs typeface="Calibri"/>
            </a:rPr>
            <a:t>coverage probability</a:t>
          </a:r>
          <a:r>
            <a:rPr lang="en-US" cap="none" sz="1100" b="0" i="0" u="none" baseline="0">
              <a:solidFill>
                <a:srgbClr val="000000"/>
              </a:solidFill>
              <a:latin typeface="Calibri"/>
              <a:ea typeface="Calibri"/>
              <a:cs typeface="Calibri"/>
            </a:rPr>
            <a:t> is closer to the nominal value) over the normal approximation interval and was first developed by </a:t>
          </a:r>
          <a:r>
            <a:rPr lang="en-US" cap="none" sz="1100" b="0" i="0" u="none" baseline="0">
              <a:solidFill>
                <a:srgbClr val="000000"/>
              </a:solidFill>
              <a:latin typeface="Calibri"/>
              <a:ea typeface="Calibri"/>
              <a:cs typeface="Calibri"/>
            </a:rPr>
            <a:t>Edwin Bidwell Wilson</a:t>
          </a:r>
          <a:r>
            <a:rPr lang="en-US" cap="none" sz="1100" b="0" i="0" u="none" baseline="0">
              <a:solidFill>
                <a:srgbClr val="000000"/>
              </a:solidFill>
              <a:latin typeface="Calibri"/>
              <a:ea typeface="Calibri"/>
              <a:cs typeface="Calibri"/>
            </a:rPr>
            <a:t> (1927).</a:t>
          </a:r>
          <a:r>
            <a:rPr lang="en-US" cap="none" sz="1100" b="0" i="0" u="none" baseline="3000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xdr:col>
      <xdr:colOff>9525</xdr:colOff>
      <xdr:row>35</xdr:row>
      <xdr:rowOff>47625</xdr:rowOff>
    </xdr:from>
    <xdr:to>
      <xdr:col>7</xdr:col>
      <xdr:colOff>600075</xdr:colOff>
      <xdr:row>39</xdr:row>
      <xdr:rowOff>123825</xdr:rowOff>
    </xdr:to>
    <xdr:sp>
      <xdr:nvSpPr>
        <xdr:cNvPr id="4" name="TextBox 5"/>
        <xdr:cNvSpPr txBox="1">
          <a:spLocks noChangeArrowheads="1"/>
        </xdr:cNvSpPr>
      </xdr:nvSpPr>
      <xdr:spPr>
        <a:xfrm>
          <a:off x="1152525" y="6210300"/>
          <a:ext cx="5143500" cy="723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Wilson score interval is an improvement over the normal approximation interval and was first developed by Edwin Bidwell Wilson (1927).  </a:t>
          </a:r>
          <a:r>
            <a:rPr lang="en-US" cap="none" sz="1100" b="0" i="0" u="none" baseline="0">
              <a:solidFill>
                <a:srgbClr val="000000"/>
              </a:solidFill>
              <a:latin typeface="Calibri"/>
              <a:ea typeface="Calibri"/>
              <a:cs typeface="Calibri"/>
            </a:rPr>
            <a:t>This interval has good properties even for a small number of trials and/or an extreme probability.</a:t>
          </a:r>
          <a:r>
            <a:rPr lang="en-US" cap="none" sz="1100" b="0" i="0" u="none" baseline="0">
              <a:solidFill>
                <a:srgbClr val="000000"/>
              </a:solidFill>
              <a:latin typeface="Calibri"/>
              <a:ea typeface="Calibri"/>
              <a:cs typeface="Calibri"/>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xdr:row>
      <xdr:rowOff>9525</xdr:rowOff>
    </xdr:from>
    <xdr:to>
      <xdr:col>12</xdr:col>
      <xdr:colOff>57150</xdr:colOff>
      <xdr:row>6</xdr:row>
      <xdr:rowOff>209550</xdr:rowOff>
    </xdr:to>
    <xdr:sp>
      <xdr:nvSpPr>
        <xdr:cNvPr id="1" name="Text 5"/>
        <xdr:cNvSpPr txBox="1">
          <a:spLocks noChangeArrowheads="1"/>
        </xdr:cNvSpPr>
      </xdr:nvSpPr>
      <xdr:spPr>
        <a:xfrm>
          <a:off x="38100" y="866775"/>
          <a:ext cx="7715250" cy="4381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0000FF"/>
              </a:solidFill>
              <a:latin typeface="Arial"/>
              <a:ea typeface="Arial"/>
              <a:cs typeface="Arial"/>
            </a:rPr>
            <a:t>A. For an unknown phenomenon mean, </a:t>
          </a:r>
          <a:r>
            <a:rPr lang="en-US" cap="none" sz="1600" b="1" i="0" u="none" baseline="0">
              <a:solidFill>
                <a:srgbClr val="0000FF"/>
              </a:solidFill>
              <a:latin typeface="Times New Roman"/>
              <a:ea typeface="Times New Roman"/>
              <a:cs typeface="Times New Roman"/>
            </a:rPr>
            <a:t>µ</a:t>
          </a:r>
          <a:r>
            <a:rPr lang="en-US" cap="none" sz="1400" b="1" i="0" u="none" baseline="0">
              <a:solidFill>
                <a:srgbClr val="0000FF"/>
              </a:solidFill>
              <a:latin typeface="Arial"/>
              <a:ea typeface="Arial"/>
              <a:cs typeface="Arial"/>
            </a:rPr>
            <a:t>, estimate µ with the sample mean </a:t>
          </a:r>
          <a:r>
            <a:rPr lang="en-US" cap="none" sz="1400" b="1" i="0" u="none" baseline="0">
              <a:solidFill>
                <a:srgbClr val="0000FF"/>
              </a:solidFill>
              <a:latin typeface="Arial"/>
              <a:ea typeface="Arial"/>
              <a:cs typeface="Arial"/>
            </a:rPr>
            <a:t>Ῡ</a:t>
          </a:r>
          <a:r>
            <a:rPr lang="en-US" cap="none" sz="1400" b="1" i="0" u="none" baseline="0">
              <a:solidFill>
                <a:srgbClr val="0000FF"/>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oleObject" Target="../embeddings/oleObject_9_1.bin" /><Relationship Id="rId3" Type="http://schemas.openxmlformats.org/officeDocument/2006/relationships/vmlDrawing" Target="../drawings/vmlDrawing4.vml" /><Relationship Id="rId4" Type="http://schemas.openxmlformats.org/officeDocument/2006/relationships/drawing" Target="../drawings/drawing10.xml" /><Relationship Id="rId5"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oleObject" Target="../embeddings/oleObject_2_2.bin" /><Relationship Id="rId5" Type="http://schemas.openxmlformats.org/officeDocument/2006/relationships/oleObject" Target="../embeddings/oleObject_2_3.bin" /><Relationship Id="rId6" Type="http://schemas.openxmlformats.org/officeDocument/2006/relationships/oleObject" Target="../embeddings/oleObject_2_4.bin" /><Relationship Id="rId7" Type="http://schemas.openxmlformats.org/officeDocument/2006/relationships/oleObject" Target="../embeddings/oleObject_2_5.bin" /><Relationship Id="rId8" Type="http://schemas.openxmlformats.org/officeDocument/2006/relationships/vmlDrawing" Target="../drawings/vmlDrawing1.vml" /><Relationship Id="rId9" Type="http://schemas.openxmlformats.org/officeDocument/2006/relationships/drawing" Target="../drawings/drawing3.xml" /><Relationship Id="rId10"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oleObject" Target="../embeddings/oleObject_5_3.bin" /><Relationship Id="rId5" Type="http://schemas.openxmlformats.org/officeDocument/2006/relationships/oleObject" Target="../embeddings/oleObject_5_4.bin" /><Relationship Id="rId6" Type="http://schemas.openxmlformats.org/officeDocument/2006/relationships/vmlDrawing" Target="../drawings/vmlDrawing2.vml" /><Relationship Id="rId7" Type="http://schemas.openxmlformats.org/officeDocument/2006/relationships/drawing" Target="../drawings/drawing7.xml" /><Relationship Id="rId8"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oleObject" Target="../embeddings/oleObject_8_1.bin" /><Relationship Id="rId3" Type="http://schemas.openxmlformats.org/officeDocument/2006/relationships/oleObject" Target="../embeddings/oleObject_8_2.bin" /><Relationship Id="rId4" Type="http://schemas.openxmlformats.org/officeDocument/2006/relationships/oleObject" Target="../embeddings/oleObject_8_3.bin" /><Relationship Id="rId5" Type="http://schemas.openxmlformats.org/officeDocument/2006/relationships/vmlDrawing" Target="../drawings/vmlDrawing3.vml" /><Relationship Id="rId6" Type="http://schemas.openxmlformats.org/officeDocument/2006/relationships/drawing" Target="../drawings/drawing9.xml" /><Relationship Id="rId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N20" sqref="N20"/>
    </sheetView>
  </sheetViews>
  <sheetFormatPr defaultColWidth="9.140625" defaultRowHeight="12.75"/>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J35"/>
  <sheetViews>
    <sheetView showGridLines="0" zoomScalePageLayoutView="0" workbookViewId="0" topLeftCell="A1">
      <selection activeCell="F35" sqref="F35"/>
    </sheetView>
  </sheetViews>
  <sheetFormatPr defaultColWidth="9.140625" defaultRowHeight="12.75"/>
  <cols>
    <col min="1" max="1" width="11.00390625" style="2" customWidth="1"/>
    <col min="2" max="3" width="9.140625" style="2" customWidth="1"/>
    <col min="4" max="4" width="13.00390625" style="2" customWidth="1"/>
    <col min="5" max="5" width="21.8515625" style="2" customWidth="1"/>
    <col min="6" max="6" width="10.00390625" style="2" customWidth="1"/>
    <col min="7" max="16384" width="9.140625" style="2" customWidth="1"/>
  </cols>
  <sheetData>
    <row r="1" ht="18">
      <c r="A1" s="35" t="s">
        <v>27</v>
      </c>
    </row>
    <row r="2" s="6" customFormat="1" ht="6.75"/>
    <row r="3" ht="18">
      <c r="A3" s="33" t="s">
        <v>28</v>
      </c>
    </row>
    <row r="4" s="6" customFormat="1" ht="6.75"/>
    <row r="5" ht="18">
      <c r="A5" s="34" t="s">
        <v>29</v>
      </c>
    </row>
    <row r="6" s="6" customFormat="1" ht="6.75"/>
    <row r="7" spans="1:6" ht="21.75">
      <c r="A7" s="1" t="s">
        <v>40</v>
      </c>
      <c r="B7"/>
      <c r="C7"/>
      <c r="F7" s="2" t="s">
        <v>30</v>
      </c>
    </row>
    <row r="8" ht="18">
      <c r="C8"/>
    </row>
    <row r="9" ht="18">
      <c r="C9"/>
    </row>
    <row r="10" spans="1:3" ht="22.5">
      <c r="A10" s="36" t="s">
        <v>41</v>
      </c>
      <c r="B10"/>
      <c r="C10" s="3"/>
    </row>
    <row r="11" ht="21">
      <c r="A11" s="36" t="s">
        <v>42</v>
      </c>
    </row>
    <row r="12" ht="18"/>
    <row r="13" spans="1:10" ht="21">
      <c r="A13" s="2" t="s">
        <v>43</v>
      </c>
      <c r="J13" s="2" t="s">
        <v>45</v>
      </c>
    </row>
    <row r="14" ht="21">
      <c r="F14" s="2" t="s">
        <v>44</v>
      </c>
    </row>
    <row r="16" ht="18.75" thickBot="1">
      <c r="A16" s="40" t="s">
        <v>47</v>
      </c>
    </row>
    <row r="17" spans="1:6" ht="18">
      <c r="A17" s="7" t="s">
        <v>48</v>
      </c>
      <c r="E17" s="44" t="s">
        <v>49</v>
      </c>
      <c r="F17" s="44"/>
    </row>
    <row r="18" spans="1:6" ht="18">
      <c r="A18" s="7" t="s">
        <v>49</v>
      </c>
      <c r="B18" s="50" t="s">
        <v>51</v>
      </c>
      <c r="E18" s="43"/>
      <c r="F18" s="43"/>
    </row>
    <row r="19" spans="1:7" ht="18.75">
      <c r="A19" s="7">
        <v>80</v>
      </c>
      <c r="B19" s="51">
        <v>1</v>
      </c>
      <c r="E19" s="45" t="s">
        <v>6</v>
      </c>
      <c r="F19" s="45">
        <v>61</v>
      </c>
      <c r="G19" s="40" t="s">
        <v>69</v>
      </c>
    </row>
    <row r="20" spans="1:6" ht="18">
      <c r="A20" s="7">
        <v>9</v>
      </c>
      <c r="B20" s="51">
        <v>2</v>
      </c>
      <c r="E20" s="45" t="s">
        <v>55</v>
      </c>
      <c r="F20" s="45">
        <v>10.001388792451666</v>
      </c>
    </row>
    <row r="21" spans="1:6" ht="18">
      <c r="A21" s="7">
        <v>36</v>
      </c>
      <c r="B21" s="51">
        <v>3</v>
      </c>
      <c r="E21" s="45" t="s">
        <v>56</v>
      </c>
      <c r="F21" s="45">
        <v>66</v>
      </c>
    </row>
    <row r="22" spans="1:6" ht="18">
      <c r="A22" s="7">
        <v>94</v>
      </c>
      <c r="B22" s="51">
        <v>4</v>
      </c>
      <c r="E22" s="45" t="s">
        <v>57</v>
      </c>
      <c r="F22" s="45" t="e">
        <v>#N/A</v>
      </c>
    </row>
    <row r="23" spans="1:6" ht="18">
      <c r="A23" s="7">
        <v>96</v>
      </c>
      <c r="B23" s="51">
        <v>5</v>
      </c>
      <c r="E23" s="45" t="s">
        <v>58</v>
      </c>
      <c r="F23" s="45">
        <v>30.004166377354995</v>
      </c>
    </row>
    <row r="24" spans="1:6" ht="18">
      <c r="A24" s="7">
        <v>83</v>
      </c>
      <c r="B24" s="51">
        <v>6</v>
      </c>
      <c r="E24" s="45" t="s">
        <v>59</v>
      </c>
      <c r="F24" s="45">
        <v>900.25</v>
      </c>
    </row>
    <row r="25" spans="1:6" ht="18">
      <c r="A25" s="7">
        <v>41</v>
      </c>
      <c r="B25" s="51">
        <v>7</v>
      </c>
      <c r="E25" s="45" t="s">
        <v>60</v>
      </c>
      <c r="F25" s="45">
        <v>-0.936705417658863</v>
      </c>
    </row>
    <row r="26" spans="1:6" ht="18">
      <c r="A26" s="7">
        <v>44</v>
      </c>
      <c r="B26" s="51">
        <v>8</v>
      </c>
      <c r="E26" s="45" t="s">
        <v>61</v>
      </c>
      <c r="F26" s="45">
        <v>-0.43256975008822346</v>
      </c>
    </row>
    <row r="27" spans="1:6" ht="18.75" thickBot="1">
      <c r="A27" s="41">
        <v>66</v>
      </c>
      <c r="B27" s="52">
        <v>9</v>
      </c>
      <c r="C27" s="42"/>
      <c r="E27" s="45" t="s">
        <v>62</v>
      </c>
      <c r="F27" s="45">
        <v>87</v>
      </c>
    </row>
    <row r="28" spans="1:6" ht="18">
      <c r="A28" s="7">
        <f>AVERAGE(A19:A27)</f>
        <v>61</v>
      </c>
      <c r="B28" s="40" t="s">
        <v>6</v>
      </c>
      <c r="E28" s="45" t="s">
        <v>63</v>
      </c>
      <c r="F28" s="45">
        <v>9</v>
      </c>
    </row>
    <row r="29" spans="1:6" ht="18">
      <c r="A29" s="7">
        <f>STDEV(A19:A27)</f>
        <v>30.004166377354995</v>
      </c>
      <c r="B29" s="40" t="s">
        <v>50</v>
      </c>
      <c r="E29" s="45" t="s">
        <v>64</v>
      </c>
      <c r="F29" s="45">
        <v>96</v>
      </c>
    </row>
    <row r="30" spans="1:6" ht="18.75">
      <c r="A30" s="7">
        <f>A29/SQRT(9)</f>
        <v>10.001388792451666</v>
      </c>
      <c r="B30" s="40" t="s">
        <v>91</v>
      </c>
      <c r="E30" s="45" t="s">
        <v>65</v>
      </c>
      <c r="F30" s="45">
        <v>549</v>
      </c>
    </row>
    <row r="31" spans="1:6" ht="18">
      <c r="A31" s="7">
        <f>9-1</f>
        <v>8</v>
      </c>
      <c r="B31" s="40" t="s">
        <v>53</v>
      </c>
      <c r="E31" s="45" t="s">
        <v>66</v>
      </c>
      <c r="F31" s="45">
        <v>9</v>
      </c>
    </row>
    <row r="32" spans="1:7" ht="19.5" thickBot="1">
      <c r="A32" s="7">
        <f>_xlfn.T.INV.2T(5%,8)</f>
        <v>2.306004135204167</v>
      </c>
      <c r="B32" s="40" t="s">
        <v>52</v>
      </c>
      <c r="E32" s="46" t="s">
        <v>67</v>
      </c>
      <c r="F32" s="47">
        <v>23.063243894124998</v>
      </c>
      <c r="G32" s="40" t="s">
        <v>68</v>
      </c>
    </row>
    <row r="33" spans="1:2" ht="18">
      <c r="A33" s="7">
        <f>A32*A30</f>
        <v>23.06324391317815</v>
      </c>
      <c r="B33" s="40" t="s">
        <v>54</v>
      </c>
    </row>
    <row r="34" spans="5:7" ht="18">
      <c r="E34" s="48" t="s">
        <v>70</v>
      </c>
      <c r="F34" s="7">
        <f>F19+F32</f>
        <v>84.063243894125</v>
      </c>
      <c r="G34" s="49" t="s">
        <v>72</v>
      </c>
    </row>
    <row r="35" spans="5:7" ht="18">
      <c r="E35" s="48" t="s">
        <v>71</v>
      </c>
      <c r="F35" s="7">
        <f>F19-F32</f>
        <v>37.936756105875006</v>
      </c>
      <c r="G35" s="49" t="s">
        <v>73</v>
      </c>
    </row>
  </sheetData>
  <sheetProtection/>
  <printOptions/>
  <pageMargins left="0.75" right="0.75" top="1" bottom="1" header="0.5" footer="0.5"/>
  <pageSetup horizontalDpi="600" verticalDpi="600" orientation="portrait" r:id="rId5"/>
  <drawing r:id="rId4"/>
  <legacyDrawing r:id="rId3"/>
  <oleObjects>
    <oleObject progId="Equation.3" shapeId="62026743" r:id="rId1"/>
    <oleObject progId="Equation.3" shapeId="62031756" r:id="rId2"/>
  </oleObjects>
</worksheet>
</file>

<file path=xl/worksheets/sheet2.xml><?xml version="1.0" encoding="utf-8"?>
<worksheet xmlns="http://schemas.openxmlformats.org/spreadsheetml/2006/main" xmlns:r="http://schemas.openxmlformats.org/officeDocument/2006/relationships">
  <dimension ref="B3:G11"/>
  <sheetViews>
    <sheetView zoomScalePageLayoutView="0" workbookViewId="0" topLeftCell="A1">
      <selection activeCell="K6" sqref="K6"/>
    </sheetView>
  </sheetViews>
  <sheetFormatPr defaultColWidth="9.140625" defaultRowHeight="12.75"/>
  <cols>
    <col min="1" max="1" width="8.00390625" style="102" customWidth="1"/>
    <col min="2" max="6" width="9.140625" style="102" customWidth="1"/>
    <col min="7" max="7" width="26.421875" style="102" customWidth="1"/>
    <col min="8" max="16384" width="9.140625" style="102" customWidth="1"/>
  </cols>
  <sheetData>
    <row r="2" ht="18.75" thickBot="1"/>
    <row r="3" spans="2:4" ht="19.5" thickBot="1" thickTop="1">
      <c r="B3" s="103" t="s">
        <v>102</v>
      </c>
      <c r="C3" s="104"/>
      <c r="D3" s="105"/>
    </row>
    <row r="4" spans="2:6" ht="19.5" thickBot="1" thickTop="1">
      <c r="B4" s="106"/>
      <c r="C4" s="107"/>
      <c r="D4" s="108"/>
      <c r="E4" s="109"/>
      <c r="F4" s="121" t="s">
        <v>107</v>
      </c>
    </row>
    <row r="5" spans="2:7" ht="19.5" thickBot="1" thickTop="1">
      <c r="B5" s="110"/>
      <c r="C5" s="111"/>
      <c r="D5" s="112" t="s">
        <v>103</v>
      </c>
      <c r="E5" s="113"/>
      <c r="F5" s="114" t="s">
        <v>104</v>
      </c>
      <c r="G5" s="115" t="s">
        <v>105</v>
      </c>
    </row>
    <row r="6" spans="3:7" ht="19.5" thickBot="1" thickTop="1">
      <c r="C6" s="116"/>
      <c r="D6" s="117"/>
      <c r="E6" s="118"/>
      <c r="G6" s="119" t="s">
        <v>106</v>
      </c>
    </row>
    <row r="7" spans="4:5" s="120" customFormat="1" ht="12" thickTop="1">
      <c r="D7" s="122"/>
      <c r="E7" s="122"/>
    </row>
    <row r="11" spans="4:7" ht="18">
      <c r="D11" s="123"/>
      <c r="E11" s="124" t="s">
        <v>108</v>
      </c>
      <c r="F11" s="125" t="s">
        <v>109</v>
      </c>
      <c r="G11" s="126" t="s">
        <v>110</v>
      </c>
    </row>
    <row r="12" s="120" customFormat="1" ht="11.25"/>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H12"/>
  <sheetViews>
    <sheetView zoomScalePageLayoutView="0" workbookViewId="0" topLeftCell="A1">
      <selection activeCell="F2" sqref="F2:F9"/>
    </sheetView>
  </sheetViews>
  <sheetFormatPr defaultColWidth="8.8515625" defaultRowHeight="12.75"/>
  <cols>
    <col min="1" max="1" width="17.140625" style="2" customWidth="1"/>
    <col min="2" max="2" width="13.140625" style="2" customWidth="1"/>
    <col min="3" max="3" width="44.7109375" style="2" customWidth="1"/>
    <col min="4" max="4" width="8.8515625" style="2" customWidth="1"/>
    <col min="5" max="7" width="14.57421875" style="2" customWidth="1"/>
    <col min="8" max="16384" width="8.8515625" style="2" customWidth="1"/>
  </cols>
  <sheetData>
    <row r="1" spans="4:8" ht="18">
      <c r="D1" s="58" t="s">
        <v>93</v>
      </c>
      <c r="E1" s="64" t="s">
        <v>74</v>
      </c>
      <c r="F1" s="101" t="s">
        <v>75</v>
      </c>
      <c r="G1" s="101" t="s">
        <v>100</v>
      </c>
      <c r="H1"/>
    </row>
    <row r="2" spans="1:8" ht="18">
      <c r="A2" s="57" t="s">
        <v>0</v>
      </c>
      <c r="C2" s="7" t="s">
        <v>1</v>
      </c>
      <c r="D2" s="58" t="s">
        <v>94</v>
      </c>
      <c r="E2" s="100" t="s">
        <v>76</v>
      </c>
      <c r="F2" s="101" t="s">
        <v>77</v>
      </c>
      <c r="G2" s="101" t="s">
        <v>77</v>
      </c>
      <c r="H2"/>
    </row>
    <row r="3" spans="1:8" ht="18">
      <c r="A3" s="70"/>
      <c r="B3" s="71"/>
      <c r="C3" s="62" t="s">
        <v>2</v>
      </c>
      <c r="D3" s="58" t="s">
        <v>75</v>
      </c>
      <c r="E3" s="65" t="s">
        <v>78</v>
      </c>
      <c r="F3" s="67" t="s">
        <v>78</v>
      </c>
      <c r="G3" s="67" t="s">
        <v>78</v>
      </c>
      <c r="H3"/>
    </row>
    <row r="4" spans="1:8" ht="18">
      <c r="A4" s="84" t="s">
        <v>3</v>
      </c>
      <c r="B4" s="85" t="s">
        <v>4</v>
      </c>
      <c r="C4" s="86" t="s">
        <v>5</v>
      </c>
      <c r="D4" s="87" t="s">
        <v>95</v>
      </c>
      <c r="E4" s="88" t="s">
        <v>79</v>
      </c>
      <c r="F4" s="89" t="s">
        <v>79</v>
      </c>
      <c r="G4" s="89" t="s">
        <v>79</v>
      </c>
      <c r="H4"/>
    </row>
    <row r="5" spans="1:8" ht="11.25" customHeight="1">
      <c r="A5" s="70"/>
      <c r="B5" s="72"/>
      <c r="C5" s="7"/>
      <c r="D5" s="59"/>
      <c r="E5" s="65"/>
      <c r="F5" s="67"/>
      <c r="G5" s="67"/>
      <c r="H5"/>
    </row>
    <row r="6" spans="1:8" s="10" customFormat="1" ht="20.25">
      <c r="A6" s="90" t="s">
        <v>7</v>
      </c>
      <c r="B6" s="91" t="s">
        <v>8</v>
      </c>
      <c r="C6" s="92" t="s">
        <v>99</v>
      </c>
      <c r="D6" s="93" t="s">
        <v>8</v>
      </c>
      <c r="E6" s="66"/>
      <c r="F6" s="68"/>
      <c r="G6" s="69"/>
      <c r="H6"/>
    </row>
    <row r="7" spans="1:8" s="10" customFormat="1" ht="21" customHeight="1">
      <c r="A7" s="78" t="s">
        <v>92</v>
      </c>
      <c r="B7" s="79"/>
      <c r="C7" s="79"/>
      <c r="D7" s="80"/>
      <c r="E7" s="81"/>
      <c r="F7" s="82"/>
      <c r="G7" s="83"/>
      <c r="H7"/>
    </row>
    <row r="8" spans="1:8" s="10" customFormat="1" ht="21.75">
      <c r="A8" s="73" t="s">
        <v>6</v>
      </c>
      <c r="B8" s="74" t="s">
        <v>46</v>
      </c>
      <c r="C8" s="63" t="s">
        <v>98</v>
      </c>
      <c r="D8" s="60" t="s">
        <v>46</v>
      </c>
      <c r="E8" s="66"/>
      <c r="F8" s="68"/>
      <c r="G8" s="138" t="s">
        <v>101</v>
      </c>
      <c r="H8"/>
    </row>
    <row r="9" spans="1:8" s="10" customFormat="1" ht="22.5" customHeight="1" thickBot="1">
      <c r="A9" s="94"/>
      <c r="B9" s="95"/>
      <c r="C9" s="96"/>
      <c r="D9" s="97"/>
      <c r="E9" s="98"/>
      <c r="F9" s="99"/>
      <c r="G9" s="139"/>
      <c r="H9"/>
    </row>
    <row r="10" spans="1:4" s="10" customFormat="1" ht="22.5" customHeight="1" thickTop="1">
      <c r="A10" s="61" t="s">
        <v>97</v>
      </c>
      <c r="B10" s="14"/>
      <c r="C10" s="15"/>
      <c r="D10" s="59"/>
    </row>
    <row r="11" spans="1:4" s="10" customFormat="1" ht="23.25">
      <c r="A11" s="77" t="s">
        <v>9</v>
      </c>
      <c r="B11" s="75" t="s">
        <v>10</v>
      </c>
      <c r="C11" s="28" t="s">
        <v>10</v>
      </c>
      <c r="D11" s="60" t="s">
        <v>96</v>
      </c>
    </row>
    <row r="12" spans="1:4" s="10" customFormat="1" ht="20.25">
      <c r="A12" s="76"/>
      <c r="B12" s="76"/>
      <c r="D12" s="59"/>
    </row>
    <row r="13" ht="18"/>
    <row r="14" ht="18"/>
    <row r="15" ht="18"/>
    <row r="16" ht="18"/>
    <row r="17" ht="18"/>
    <row r="18" ht="18"/>
  </sheetData>
  <sheetProtection/>
  <mergeCells count="1">
    <mergeCell ref="G8:G9"/>
  </mergeCells>
  <printOptions/>
  <pageMargins left="0.75" right="0.75" top="1" bottom="1" header="0.5" footer="0.5"/>
  <pageSetup horizontalDpi="300" verticalDpi="300" orientation="portrait" r:id="rId10"/>
  <drawing r:id="rId9"/>
  <legacyDrawing r:id="rId8"/>
  <oleObjects>
    <oleObject progId="Equation.3" shapeId="62044141" r:id="rId2"/>
    <oleObject progId="Equation.3" shapeId="11716274" r:id="rId3"/>
    <oleObject progId="Equation.3" shapeId="11719922" r:id="rId4"/>
    <oleObject progId="Equation.3" shapeId="11724639" r:id="rId5"/>
    <oleObject progId="Equation.3" shapeId="11735515" r:id="rId6"/>
    <oleObject progId="Equation.3" shapeId="11352648" r:id="rId7"/>
  </oleObjects>
</worksheet>
</file>

<file path=xl/worksheets/sheet4.xml><?xml version="1.0" encoding="utf-8"?>
<worksheet xmlns="http://schemas.openxmlformats.org/spreadsheetml/2006/main" xmlns:r="http://schemas.openxmlformats.org/officeDocument/2006/relationships">
  <dimension ref="A1:B54"/>
  <sheetViews>
    <sheetView zoomScale="110" zoomScaleNormal="110" zoomScalePageLayoutView="0" workbookViewId="0" topLeftCell="A1">
      <selection activeCell="H27" sqref="H27"/>
    </sheetView>
  </sheetViews>
  <sheetFormatPr defaultColWidth="9.140625" defaultRowHeight="12.75"/>
  <sheetData>
    <row r="1" s="17" customFormat="1" ht="18">
      <c r="A1" s="17" t="s">
        <v>11</v>
      </c>
    </row>
    <row r="14" spans="1:2" ht="12.75">
      <c r="A14">
        <v>-4</v>
      </c>
      <c r="B14">
        <f>NORMDIST(A14,0,1,FALSE)</f>
        <v>0.00013383022576488537</v>
      </c>
    </row>
    <row r="15" spans="1:2" ht="12.75">
      <c r="A15">
        <v>-3.8</v>
      </c>
      <c r="B15">
        <f aca="true" t="shared" si="0" ref="B15:B54">NORMDIST(A15,0,1,FALSE)</f>
        <v>0.00029194692579146027</v>
      </c>
    </row>
    <row r="16" spans="1:2" ht="12.75">
      <c r="A16">
        <v>-3.6</v>
      </c>
      <c r="B16">
        <f t="shared" si="0"/>
        <v>0.0006119019301137719</v>
      </c>
    </row>
    <row r="17" spans="1:2" ht="12.75">
      <c r="A17">
        <v>-3.4</v>
      </c>
      <c r="B17">
        <f t="shared" si="0"/>
        <v>0.00123221916847302</v>
      </c>
    </row>
    <row r="18" spans="1:2" ht="12.75">
      <c r="A18">
        <v>-3.2</v>
      </c>
      <c r="B18">
        <f t="shared" si="0"/>
        <v>0.0023840882014648404</v>
      </c>
    </row>
    <row r="19" spans="1:2" ht="12.75">
      <c r="A19">
        <v>-3</v>
      </c>
      <c r="B19">
        <f t="shared" si="0"/>
        <v>0.0044318484119380075</v>
      </c>
    </row>
    <row r="20" spans="1:2" ht="12.75">
      <c r="A20">
        <v>-2.8</v>
      </c>
      <c r="B20">
        <f t="shared" si="0"/>
        <v>0.007915451582979969</v>
      </c>
    </row>
    <row r="21" spans="1:2" ht="12.75">
      <c r="A21">
        <v>-2.6</v>
      </c>
      <c r="B21">
        <f t="shared" si="0"/>
        <v>0.013582969233685613</v>
      </c>
    </row>
    <row r="22" spans="1:2" ht="12.75">
      <c r="A22">
        <v>-2.4</v>
      </c>
      <c r="B22">
        <f t="shared" si="0"/>
        <v>0.0223945302948429</v>
      </c>
    </row>
    <row r="23" spans="1:2" ht="12.75">
      <c r="A23">
        <v>-2.2</v>
      </c>
      <c r="B23">
        <f t="shared" si="0"/>
        <v>0.035474592846231424</v>
      </c>
    </row>
    <row r="24" spans="1:2" ht="12.75">
      <c r="A24">
        <v>-2</v>
      </c>
      <c r="B24">
        <f t="shared" si="0"/>
        <v>0.05399096651318806</v>
      </c>
    </row>
    <row r="25" spans="1:2" ht="12.75">
      <c r="A25">
        <v>-1.8</v>
      </c>
      <c r="B25">
        <f t="shared" si="0"/>
        <v>0.07895015830089415</v>
      </c>
    </row>
    <row r="26" spans="1:2" ht="12.75">
      <c r="A26">
        <v>-1.6</v>
      </c>
      <c r="B26">
        <f t="shared" si="0"/>
        <v>0.11092083467945554</v>
      </c>
    </row>
    <row r="27" spans="1:2" ht="12.75">
      <c r="A27">
        <v>-1.4</v>
      </c>
      <c r="B27">
        <f t="shared" si="0"/>
        <v>0.14972746563574488</v>
      </c>
    </row>
    <row r="28" spans="1:2" ht="12.75">
      <c r="A28">
        <v>-1.2</v>
      </c>
      <c r="B28">
        <f t="shared" si="0"/>
        <v>0.19418605498321295</v>
      </c>
    </row>
    <row r="29" spans="1:2" ht="12.75">
      <c r="A29">
        <v>-0.9999999999999987</v>
      </c>
      <c r="B29">
        <f t="shared" si="0"/>
        <v>0.24197072451914367</v>
      </c>
    </row>
    <row r="30" spans="1:2" ht="12.75">
      <c r="A30">
        <v>-0.7999999999999987</v>
      </c>
      <c r="B30">
        <f t="shared" si="0"/>
        <v>0.28969155276148306</v>
      </c>
    </row>
    <row r="31" spans="1:2" ht="12.75">
      <c r="A31">
        <v>-0.5999999999999988</v>
      </c>
      <c r="B31">
        <f t="shared" si="0"/>
        <v>0.3332246028917999</v>
      </c>
    </row>
    <row r="32" spans="1:2" ht="12.75">
      <c r="A32">
        <v>-0.39999999999999875</v>
      </c>
      <c r="B32">
        <f t="shared" si="0"/>
        <v>0.3682701403033235</v>
      </c>
    </row>
    <row r="33" spans="1:2" ht="12.75">
      <c r="A33">
        <v>-0.19999999999999873</v>
      </c>
      <c r="B33">
        <f t="shared" si="0"/>
        <v>0.391042693975456</v>
      </c>
    </row>
    <row r="34" spans="1:2" ht="12.75">
      <c r="A34">
        <v>1.27675647831893E-15</v>
      </c>
      <c r="B34">
        <f t="shared" si="0"/>
        <v>0.3989422804014327</v>
      </c>
    </row>
    <row r="35" spans="1:2" ht="12.75">
      <c r="A35">
        <v>0.2000000000000013</v>
      </c>
      <c r="B35">
        <f t="shared" si="0"/>
        <v>0.39104269397545577</v>
      </c>
    </row>
    <row r="36" spans="1:2" ht="12.75">
      <c r="A36">
        <v>0.4000000000000013</v>
      </c>
      <c r="B36">
        <f t="shared" si="0"/>
        <v>0.36827014030332317</v>
      </c>
    </row>
    <row r="37" spans="1:2" ht="12.75">
      <c r="A37">
        <v>0.6000000000000013</v>
      </c>
      <c r="B37">
        <f t="shared" si="0"/>
        <v>0.3332246028917994</v>
      </c>
    </row>
    <row r="38" spans="1:2" ht="12.75">
      <c r="A38">
        <v>0.8000000000000014</v>
      </c>
      <c r="B38">
        <f t="shared" si="0"/>
        <v>0.28969155276148245</v>
      </c>
    </row>
    <row r="39" spans="1:2" ht="12.75">
      <c r="A39">
        <v>1</v>
      </c>
      <c r="B39">
        <f t="shared" si="0"/>
        <v>0.24197072451914337</v>
      </c>
    </row>
    <row r="40" spans="1:2" ht="12.75">
      <c r="A40">
        <v>1.2</v>
      </c>
      <c r="B40">
        <f t="shared" si="0"/>
        <v>0.19418605498321295</v>
      </c>
    </row>
    <row r="41" spans="1:2" ht="12.75">
      <c r="A41">
        <v>1.4</v>
      </c>
      <c r="B41">
        <f t="shared" si="0"/>
        <v>0.14972746563574488</v>
      </c>
    </row>
    <row r="42" spans="1:2" ht="12.75">
      <c r="A42">
        <v>1.6</v>
      </c>
      <c r="B42">
        <f t="shared" si="0"/>
        <v>0.11092083467945554</v>
      </c>
    </row>
    <row r="43" spans="1:2" ht="12.75">
      <c r="A43">
        <v>1.8</v>
      </c>
      <c r="B43">
        <f t="shared" si="0"/>
        <v>0.07895015830089415</v>
      </c>
    </row>
    <row r="44" spans="1:2" ht="12.75">
      <c r="A44">
        <v>2</v>
      </c>
      <c r="B44">
        <f t="shared" si="0"/>
        <v>0.05399096651318806</v>
      </c>
    </row>
    <row r="45" spans="1:2" ht="12.75">
      <c r="A45">
        <v>2.2</v>
      </c>
      <c r="B45">
        <f t="shared" si="0"/>
        <v>0.035474592846231424</v>
      </c>
    </row>
    <row r="46" spans="1:2" ht="12.75">
      <c r="A46">
        <v>2.4</v>
      </c>
      <c r="B46">
        <f t="shared" si="0"/>
        <v>0.0223945302948429</v>
      </c>
    </row>
    <row r="47" spans="1:2" ht="12.75">
      <c r="A47">
        <v>2.6</v>
      </c>
      <c r="B47">
        <f t="shared" si="0"/>
        <v>0.013582969233685613</v>
      </c>
    </row>
    <row r="48" spans="1:2" ht="12.75">
      <c r="A48">
        <v>2.8</v>
      </c>
      <c r="B48">
        <f t="shared" si="0"/>
        <v>0.007915451582979969</v>
      </c>
    </row>
    <row r="49" spans="1:2" ht="12.75">
      <c r="A49">
        <v>3</v>
      </c>
      <c r="B49">
        <f t="shared" si="0"/>
        <v>0.0044318484119380075</v>
      </c>
    </row>
    <row r="50" spans="1:2" ht="12.75">
      <c r="A50">
        <v>3.2</v>
      </c>
      <c r="B50">
        <f t="shared" si="0"/>
        <v>0.0023840882014648404</v>
      </c>
    </row>
    <row r="51" spans="1:2" ht="12.75">
      <c r="A51">
        <v>3.4</v>
      </c>
      <c r="B51">
        <f t="shared" si="0"/>
        <v>0.00123221916847302</v>
      </c>
    </row>
    <row r="52" spans="1:2" ht="12.75">
      <c r="A52">
        <v>3.6</v>
      </c>
      <c r="B52">
        <f t="shared" si="0"/>
        <v>0.0006119019301137719</v>
      </c>
    </row>
    <row r="53" spans="1:2" ht="12.75">
      <c r="A53">
        <v>3.8</v>
      </c>
      <c r="B53">
        <f t="shared" si="0"/>
        <v>0.00029194692579146027</v>
      </c>
    </row>
    <row r="54" spans="1:2" ht="12.75">
      <c r="A54">
        <v>4</v>
      </c>
      <c r="B54">
        <f t="shared" si="0"/>
        <v>0.00013383022576488537</v>
      </c>
    </row>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G26"/>
  <sheetViews>
    <sheetView zoomScalePageLayoutView="0" workbookViewId="0" topLeftCell="A3">
      <selection activeCell="E5" sqref="E5:E8"/>
    </sheetView>
  </sheetViews>
  <sheetFormatPr defaultColWidth="9.140625" defaultRowHeight="12.75"/>
  <cols>
    <col min="1" max="1" width="13.7109375" style="2" customWidth="1"/>
    <col min="2" max="2" width="8.140625" style="2" customWidth="1"/>
    <col min="3" max="3" width="10.421875" style="2" customWidth="1"/>
    <col min="4" max="4" width="12.421875" style="2" customWidth="1"/>
    <col min="5" max="5" width="12.57421875" style="7" customWidth="1"/>
    <col min="6" max="6" width="17.28125" style="2" customWidth="1"/>
    <col min="7" max="7" width="40.28125" style="2" customWidth="1"/>
    <col min="8" max="16384" width="9.140625" style="2" customWidth="1"/>
  </cols>
  <sheetData>
    <row r="1" spans="1:6" ht="21.75">
      <c r="A1" s="22" t="s">
        <v>12</v>
      </c>
      <c r="E1" s="29" t="s">
        <v>13</v>
      </c>
      <c r="F1" s="18"/>
    </row>
    <row r="2" spans="1:6" ht="21.75">
      <c r="A2" s="22"/>
      <c r="B2" s="20" t="s">
        <v>14</v>
      </c>
      <c r="C2" s="19" t="s">
        <v>15</v>
      </c>
      <c r="D2" s="20" t="s">
        <v>16</v>
      </c>
      <c r="E2" s="31"/>
      <c r="F2" s="30" t="s">
        <v>17</v>
      </c>
    </row>
    <row r="3" spans="1:7" ht="18">
      <c r="A3" s="19" t="s">
        <v>18</v>
      </c>
      <c r="B3" s="20" t="s">
        <v>19</v>
      </c>
      <c r="C3" s="19" t="s">
        <v>19</v>
      </c>
      <c r="D3" s="20" t="s">
        <v>19</v>
      </c>
      <c r="E3" s="39" t="s">
        <v>32</v>
      </c>
      <c r="F3" s="13">
        <v>10</v>
      </c>
      <c r="G3" s="32" t="s">
        <v>20</v>
      </c>
    </row>
    <row r="4" spans="1:6" ht="26.25">
      <c r="A4" s="23" t="s">
        <v>21</v>
      </c>
      <c r="B4" s="24" t="s">
        <v>22</v>
      </c>
      <c r="C4" s="25" t="s">
        <v>23</v>
      </c>
      <c r="D4" s="26" t="s">
        <v>24</v>
      </c>
      <c r="E4" s="27" t="s">
        <v>25</v>
      </c>
      <c r="F4" s="28" t="s">
        <v>26</v>
      </c>
    </row>
    <row r="5" spans="1:7" ht="18">
      <c r="A5" s="8">
        <v>0.8</v>
      </c>
      <c r="B5" s="21">
        <f>1-A5</f>
        <v>0.19999999999999996</v>
      </c>
      <c r="C5" s="7">
        <f>B5/2</f>
        <v>0.09999999999999998</v>
      </c>
      <c r="D5" s="16">
        <f>1-C5</f>
        <v>0.9</v>
      </c>
      <c r="E5" s="11">
        <f>NORMSINV(D5)</f>
        <v>1.2815515655446006</v>
      </c>
      <c r="F5" s="12">
        <f>TINV(B5,$F$3)</f>
        <v>1.3721836411103363</v>
      </c>
      <c r="G5" s="2">
        <f>_xlfn.T.INV.2T(20%,F3)</f>
        <v>1.3721836411103363</v>
      </c>
    </row>
    <row r="6" spans="1:6" ht="18">
      <c r="A6" s="8">
        <v>0.9</v>
      </c>
      <c r="B6" s="21">
        <f>1-A6</f>
        <v>0.09999999999999998</v>
      </c>
      <c r="C6" s="7">
        <f>B6/2</f>
        <v>0.04999999999999999</v>
      </c>
      <c r="D6" s="16">
        <f>1-C6</f>
        <v>0.95</v>
      </c>
      <c r="E6" s="11">
        <f>NORMSINV(D6)</f>
        <v>1.6448536269514715</v>
      </c>
      <c r="F6" s="12">
        <f>TINV(B6,$F$3)</f>
        <v>1.812461122811676</v>
      </c>
    </row>
    <row r="7" spans="1:6" ht="18">
      <c r="A7" s="8">
        <v>0.95</v>
      </c>
      <c r="B7" s="21">
        <f>1-A7</f>
        <v>0.050000000000000044</v>
      </c>
      <c r="C7" s="7">
        <f>B7/2</f>
        <v>0.025000000000000022</v>
      </c>
      <c r="D7" s="16">
        <f>1-C7</f>
        <v>0.975</v>
      </c>
      <c r="E7" s="11">
        <f>NORMSINV(D7)</f>
        <v>1.9599639845400536</v>
      </c>
      <c r="F7" s="12">
        <f>TINV(B7,$F$3)</f>
        <v>2.2281388519862744</v>
      </c>
    </row>
    <row r="8" spans="1:6" ht="18">
      <c r="A8" s="8">
        <v>0.99</v>
      </c>
      <c r="B8" s="21">
        <f>1-A8</f>
        <v>0.010000000000000009</v>
      </c>
      <c r="C8" s="7">
        <f>B8/2</f>
        <v>0.0050000000000000044</v>
      </c>
      <c r="D8" s="16">
        <f>1-C8</f>
        <v>0.995</v>
      </c>
      <c r="E8" s="11">
        <f>NORMSINV(D8)</f>
        <v>2.5758293035489</v>
      </c>
      <c r="F8" s="12">
        <f>TINV(B8,$F$3)</f>
        <v>3.169272672616951</v>
      </c>
    </row>
    <row r="9" ht="18">
      <c r="B9" s="8"/>
    </row>
    <row r="10" ht="18">
      <c r="B10" s="7"/>
    </row>
    <row r="11" ht="18">
      <c r="B11" s="7"/>
    </row>
    <row r="12" spans="1:2" ht="18">
      <c r="A12" s="9"/>
      <c r="B12" s="7"/>
    </row>
    <row r="13" ht="18">
      <c r="B13" s="9"/>
    </row>
    <row r="26" ht="18">
      <c r="B26" s="54"/>
    </row>
  </sheetData>
  <sheetProtection/>
  <printOptions/>
  <pageMargins left="0.75" right="0.75" top="1" bottom="1" header="0.5" footer="0.5"/>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A1:G21"/>
  <sheetViews>
    <sheetView showGridLines="0" zoomScalePageLayoutView="0" workbookViewId="0" topLeftCell="A1">
      <selection activeCell="E22" sqref="E22"/>
    </sheetView>
  </sheetViews>
  <sheetFormatPr defaultColWidth="9.140625" defaultRowHeight="12.75"/>
  <cols>
    <col min="1" max="2" width="9.140625" style="2" customWidth="1"/>
    <col min="3" max="3" width="8.421875" style="2" customWidth="1"/>
    <col min="4" max="4" width="10.00390625" style="2" customWidth="1"/>
    <col min="5" max="5" width="9.140625" style="2" customWidth="1"/>
    <col min="6" max="6" width="14.8515625" style="2" customWidth="1"/>
    <col min="7" max="16384" width="9.140625" style="2" customWidth="1"/>
  </cols>
  <sheetData>
    <row r="1" ht="18">
      <c r="A1" s="2" t="s">
        <v>31</v>
      </c>
    </row>
    <row r="2" s="6" customFormat="1" ht="6.75"/>
    <row r="3" ht="18">
      <c r="A3" s="33" t="s">
        <v>28</v>
      </c>
    </row>
    <row r="4" s="6" customFormat="1" ht="6.75"/>
    <row r="5" ht="18">
      <c r="A5" s="34" t="s">
        <v>29</v>
      </c>
    </row>
    <row r="6" spans="1:4" ht="18">
      <c r="A6" s="34"/>
      <c r="D6" s="2" t="s">
        <v>90</v>
      </c>
    </row>
    <row r="7" spans="1:3" ht="18.75">
      <c r="A7" s="1"/>
      <c r="B7"/>
      <c r="C7"/>
    </row>
    <row r="8" spans="1:3" ht="18">
      <c r="A8" s="5"/>
      <c r="B8" s="5"/>
      <c r="C8"/>
    </row>
    <row r="9" spans="1:3" ht="18">
      <c r="A9" s="4"/>
      <c r="B9"/>
      <c r="C9"/>
    </row>
    <row r="10" spans="1:3" ht="22.5">
      <c r="A10" s="36" t="s">
        <v>33</v>
      </c>
      <c r="B10"/>
      <c r="C10" s="3"/>
    </row>
    <row r="11" ht="21">
      <c r="A11" s="36" t="s">
        <v>34</v>
      </c>
    </row>
    <row r="13" ht="18"/>
    <row r="14" spans="1:7" ht="18.75">
      <c r="A14" s="2" t="s">
        <v>36</v>
      </c>
      <c r="G14" s="2" t="s">
        <v>37</v>
      </c>
    </row>
    <row r="15" ht="18.75">
      <c r="G15" s="56" t="s">
        <v>86</v>
      </c>
    </row>
    <row r="17" ht="22.5">
      <c r="A17" s="36" t="s">
        <v>35</v>
      </c>
    </row>
    <row r="18" ht="21">
      <c r="A18" s="2" t="s">
        <v>38</v>
      </c>
    </row>
    <row r="19" spans="4:7" ht="21">
      <c r="D19" s="2" t="s">
        <v>39</v>
      </c>
      <c r="G19" s="2" t="s">
        <v>37</v>
      </c>
    </row>
    <row r="20" ht="18.75">
      <c r="G20" s="56" t="s">
        <v>86</v>
      </c>
    </row>
    <row r="21" ht="18">
      <c r="C21" s="56" t="s">
        <v>84</v>
      </c>
    </row>
  </sheetData>
  <sheetProtection/>
  <printOptions/>
  <pageMargins left="0.75" right="0.75" top="1" bottom="1" header="0.5" footer="0.5"/>
  <pageSetup horizontalDpi="600" verticalDpi="600" orientation="portrait" r:id="rId8"/>
  <drawing r:id="rId7"/>
  <legacyDrawing r:id="rId6"/>
  <oleObjects>
    <oleObject progId="Equation.2" shapeId="12739544" r:id="rId1"/>
    <oleObject progId="Equation.3" shapeId="60289109" r:id="rId2"/>
    <oleObject progId="Equation.3" shapeId="60303710" r:id="rId3"/>
    <oleObject progId="Equation.3" shapeId="60315780" r:id="rId4"/>
    <oleObject progId="Equation.3" shapeId="60315781" r:id="rId5"/>
  </oleObjects>
</worksheet>
</file>

<file path=xl/worksheets/sheet7.xml><?xml version="1.0" encoding="utf-8"?>
<worksheet xmlns="http://schemas.openxmlformats.org/spreadsheetml/2006/main" xmlns:r="http://schemas.openxmlformats.org/officeDocument/2006/relationships">
  <dimension ref="A1:G101"/>
  <sheetViews>
    <sheetView zoomScalePageLayoutView="0" workbookViewId="0" topLeftCell="A17">
      <selection activeCell="E44" sqref="E44"/>
    </sheetView>
  </sheetViews>
  <sheetFormatPr defaultColWidth="9.140625" defaultRowHeight="12.75"/>
  <cols>
    <col min="1" max="1" width="6.8515625" style="0" customWidth="1"/>
    <col min="2" max="2" width="10.28125" style="0" customWidth="1"/>
    <col min="3" max="3" width="11.7109375" style="0" customWidth="1"/>
    <col min="4" max="4" width="12.00390625" style="0" customWidth="1"/>
    <col min="5" max="5" width="23.7109375" style="0" customWidth="1"/>
    <col min="6" max="6" width="11.7109375" style="0" customWidth="1"/>
  </cols>
  <sheetData>
    <row r="1" spans="1:7" ht="18.75">
      <c r="A1" s="36" t="s">
        <v>123</v>
      </c>
      <c r="B1" s="36" t="s">
        <v>124</v>
      </c>
      <c r="C1" s="132" t="s">
        <v>146</v>
      </c>
      <c r="G1" s="127" t="s">
        <v>143</v>
      </c>
    </row>
    <row r="2" spans="1:7" ht="14.25">
      <c r="A2" s="129">
        <v>1</v>
      </c>
      <c r="B2" s="38" t="s">
        <v>125</v>
      </c>
      <c r="C2" s="130" t="s">
        <v>111</v>
      </c>
      <c r="D2" s="129">
        <v>100</v>
      </c>
      <c r="G2" s="127" t="s">
        <v>145</v>
      </c>
    </row>
    <row r="3" spans="1:7" ht="14.25">
      <c r="A3" s="129">
        <v>2</v>
      </c>
      <c r="B3" s="38" t="s">
        <v>125</v>
      </c>
      <c r="C3" s="130" t="s">
        <v>122</v>
      </c>
      <c r="D3" s="129">
        <v>10</v>
      </c>
      <c r="G3" s="127" t="s">
        <v>144</v>
      </c>
    </row>
    <row r="4" spans="1:5" ht="14.25">
      <c r="A4" s="129">
        <v>3</v>
      </c>
      <c r="B4" s="38" t="s">
        <v>125</v>
      </c>
      <c r="C4" s="130" t="s">
        <v>112</v>
      </c>
      <c r="D4" s="36">
        <f>D3/D2</f>
        <v>0.1</v>
      </c>
      <c r="E4" s="36" t="s">
        <v>129</v>
      </c>
    </row>
    <row r="5" spans="1:5" ht="14.25">
      <c r="A5" s="129">
        <v>4</v>
      </c>
      <c r="B5" s="38" t="s">
        <v>125</v>
      </c>
      <c r="C5" s="130" t="s">
        <v>113</v>
      </c>
      <c r="D5" s="36">
        <f>1-D4</f>
        <v>0.9</v>
      </c>
      <c r="E5" s="36" t="s">
        <v>130</v>
      </c>
    </row>
    <row r="6" spans="1:5" ht="14.25">
      <c r="A6" s="129">
        <v>5</v>
      </c>
      <c r="B6" s="38" t="s">
        <v>125</v>
      </c>
      <c r="C6" s="130" t="s">
        <v>114</v>
      </c>
      <c r="D6" s="36">
        <f>D4*D5/D2</f>
        <v>0.0009000000000000001</v>
      </c>
      <c r="E6" s="36" t="s">
        <v>131</v>
      </c>
    </row>
    <row r="7" spans="1:5" ht="14.25">
      <c r="A7" s="129">
        <v>6</v>
      </c>
      <c r="B7" s="38" t="s">
        <v>125</v>
      </c>
      <c r="C7" s="130" t="s">
        <v>115</v>
      </c>
      <c r="D7" s="36">
        <f>SQRT(D6)</f>
        <v>0.030000000000000002</v>
      </c>
      <c r="E7" s="36" t="s">
        <v>132</v>
      </c>
    </row>
    <row r="8" spans="1:5" ht="14.25">
      <c r="A8" s="129">
        <v>7</v>
      </c>
      <c r="B8" s="38" t="s">
        <v>125</v>
      </c>
      <c r="C8" s="130" t="s">
        <v>18</v>
      </c>
      <c r="D8" s="134">
        <v>0.95</v>
      </c>
      <c r="E8" s="131"/>
    </row>
    <row r="9" spans="1:5" ht="14.25">
      <c r="A9" s="129">
        <v>8</v>
      </c>
      <c r="B9" s="38" t="s">
        <v>125</v>
      </c>
      <c r="C9" s="130" t="s">
        <v>116</v>
      </c>
      <c r="D9" s="135">
        <f>1-D8</f>
        <v>0.050000000000000044</v>
      </c>
      <c r="E9" s="133" t="s">
        <v>133</v>
      </c>
    </row>
    <row r="10" spans="1:5" ht="14.25">
      <c r="A10" s="129">
        <v>9</v>
      </c>
      <c r="B10" s="38" t="s">
        <v>125</v>
      </c>
      <c r="C10" s="130" t="s">
        <v>117</v>
      </c>
      <c r="D10" s="36">
        <f>D9/2</f>
        <v>0.025000000000000022</v>
      </c>
      <c r="E10" s="36" t="s">
        <v>134</v>
      </c>
    </row>
    <row r="11" spans="1:5" ht="14.25">
      <c r="A11" s="129">
        <v>10</v>
      </c>
      <c r="B11" s="38" t="s">
        <v>125</v>
      </c>
      <c r="C11" s="130" t="s">
        <v>118</v>
      </c>
      <c r="D11" s="36">
        <f>1-D10</f>
        <v>0.975</v>
      </c>
      <c r="E11" s="36" t="s">
        <v>135</v>
      </c>
    </row>
    <row r="12" spans="1:6" ht="14.25">
      <c r="A12" s="129">
        <v>11</v>
      </c>
      <c r="B12" s="38" t="s">
        <v>126</v>
      </c>
      <c r="C12" s="130" t="s">
        <v>127</v>
      </c>
      <c r="D12" s="36">
        <f>_xlfn.NORM.S.INV(D11)</f>
        <v>1.9599639845400536</v>
      </c>
      <c r="E12" s="36" t="s">
        <v>136</v>
      </c>
      <c r="F12">
        <f>_xlfn.NORM.S.INV(D10)</f>
        <v>-1.9599639845400536</v>
      </c>
    </row>
    <row r="13" spans="1:5" ht="12.75">
      <c r="A13" s="129">
        <v>12</v>
      </c>
      <c r="B13" s="38" t="s">
        <v>126</v>
      </c>
      <c r="C13" s="38" t="s">
        <v>128</v>
      </c>
      <c r="D13" s="36">
        <f>_xlfn.T.INV.2T(D9,9999999999)</f>
        <v>1.959964408518906</v>
      </c>
      <c r="E13" s="36" t="s">
        <v>137</v>
      </c>
    </row>
    <row r="14" spans="1:5" ht="14.25">
      <c r="A14" s="129">
        <v>13</v>
      </c>
      <c r="B14" s="38" t="s">
        <v>126</v>
      </c>
      <c r="C14" s="130" t="s">
        <v>119</v>
      </c>
      <c r="D14" s="36">
        <f>D12*D7</f>
        <v>0.058798919536201616</v>
      </c>
      <c r="E14" s="36" t="s">
        <v>138</v>
      </c>
    </row>
    <row r="15" spans="1:5" ht="15.75">
      <c r="A15" s="129">
        <v>14</v>
      </c>
      <c r="B15" s="38" t="s">
        <v>126</v>
      </c>
      <c r="C15" s="136" t="s">
        <v>121</v>
      </c>
      <c r="D15" s="137">
        <f>D4+D14</f>
        <v>0.15879891953620162</v>
      </c>
      <c r="E15" s="36" t="s">
        <v>140</v>
      </c>
    </row>
    <row r="16" spans="1:5" ht="15.75">
      <c r="A16" s="129">
        <v>15</v>
      </c>
      <c r="B16" s="38" t="s">
        <v>126</v>
      </c>
      <c r="C16" s="136" t="s">
        <v>120</v>
      </c>
      <c r="D16" s="137">
        <f>D4-D14</f>
        <v>0.04120108046379839</v>
      </c>
      <c r="E16" s="36" t="s">
        <v>139</v>
      </c>
    </row>
    <row r="17" spans="1:2" ht="12.75">
      <c r="A17" s="129">
        <v>16</v>
      </c>
      <c r="B17" s="38" t="s">
        <v>126</v>
      </c>
    </row>
    <row r="18" spans="1:4" ht="15.75">
      <c r="A18" s="129">
        <v>17</v>
      </c>
      <c r="B18" s="38" t="s">
        <v>126</v>
      </c>
      <c r="C18" s="37" t="s">
        <v>141</v>
      </c>
      <c r="D18" s="37"/>
    </row>
    <row r="19" spans="1:4" ht="15.75">
      <c r="A19" s="129">
        <v>18</v>
      </c>
      <c r="B19" s="38" t="s">
        <v>126</v>
      </c>
      <c r="C19" s="37" t="s">
        <v>121</v>
      </c>
      <c r="D19" s="37">
        <v>0.174366</v>
      </c>
    </row>
    <row r="20" spans="1:4" ht="15.75">
      <c r="A20" s="129">
        <v>19</v>
      </c>
      <c r="B20" s="38" t="s">
        <v>126</v>
      </c>
      <c r="C20" s="37" t="s">
        <v>120</v>
      </c>
      <c r="D20" s="37">
        <v>0.055229</v>
      </c>
    </row>
    <row r="21" spans="1:3" ht="12.75">
      <c r="A21" s="129">
        <v>20</v>
      </c>
      <c r="B21" s="38" t="s">
        <v>126</v>
      </c>
      <c r="C21" s="55" t="s">
        <v>142</v>
      </c>
    </row>
    <row r="22" spans="1:2" ht="12.75">
      <c r="A22" s="129">
        <v>21</v>
      </c>
      <c r="B22" s="38" t="s">
        <v>126</v>
      </c>
    </row>
    <row r="23" spans="1:2" ht="12.75">
      <c r="A23" s="129">
        <v>22</v>
      </c>
      <c r="B23" s="38" t="s">
        <v>126</v>
      </c>
    </row>
    <row r="24" spans="1:2" ht="12.75">
      <c r="A24" s="129">
        <v>23</v>
      </c>
      <c r="B24" s="38" t="s">
        <v>126</v>
      </c>
    </row>
    <row r="25" spans="1:2" ht="12.75">
      <c r="A25" s="129">
        <v>24</v>
      </c>
      <c r="B25" s="38" t="s">
        <v>126</v>
      </c>
    </row>
    <row r="26" spans="1:2" ht="12.75">
      <c r="A26" s="129">
        <v>25</v>
      </c>
      <c r="B26" s="38" t="s">
        <v>126</v>
      </c>
    </row>
    <row r="27" spans="1:2" ht="12.75">
      <c r="A27" s="129">
        <v>26</v>
      </c>
      <c r="B27" s="38" t="s">
        <v>126</v>
      </c>
    </row>
    <row r="28" spans="1:2" ht="12.75">
      <c r="A28" s="129">
        <v>27</v>
      </c>
      <c r="B28" s="38" t="s">
        <v>126</v>
      </c>
    </row>
    <row r="29" spans="1:2" ht="12.75">
      <c r="A29" s="129">
        <v>28</v>
      </c>
      <c r="B29" s="38" t="s">
        <v>126</v>
      </c>
    </row>
    <row r="30" spans="1:2" ht="12.75">
      <c r="A30" s="129">
        <v>29</v>
      </c>
      <c r="B30" s="38" t="s">
        <v>126</v>
      </c>
    </row>
    <row r="31" spans="1:2" ht="12.75">
      <c r="A31" s="129">
        <v>30</v>
      </c>
      <c r="B31" s="38" t="s">
        <v>126</v>
      </c>
    </row>
    <row r="32" spans="1:2" ht="12.75">
      <c r="A32" s="129">
        <v>31</v>
      </c>
      <c r="B32" s="38" t="s">
        <v>126</v>
      </c>
    </row>
    <row r="33" spans="1:2" ht="12.75">
      <c r="A33" s="129">
        <v>32</v>
      </c>
      <c r="B33" s="38" t="s">
        <v>126</v>
      </c>
    </row>
    <row r="34" spans="1:2" ht="12.75">
      <c r="A34" s="129">
        <v>33</v>
      </c>
      <c r="B34" s="38" t="s">
        <v>126</v>
      </c>
    </row>
    <row r="35" spans="1:2" ht="12.75">
      <c r="A35" s="129">
        <v>34</v>
      </c>
      <c r="B35" s="38" t="s">
        <v>126</v>
      </c>
    </row>
    <row r="36" spans="1:2" ht="12.75">
      <c r="A36" s="129">
        <v>35</v>
      </c>
      <c r="B36" s="38" t="s">
        <v>126</v>
      </c>
    </row>
    <row r="37" spans="1:2" ht="12.75">
      <c r="A37" s="129">
        <v>36</v>
      </c>
      <c r="B37" s="38" t="s">
        <v>126</v>
      </c>
    </row>
    <row r="38" spans="1:2" ht="12.75">
      <c r="A38" s="129">
        <v>37</v>
      </c>
      <c r="B38" s="38" t="s">
        <v>126</v>
      </c>
    </row>
    <row r="39" spans="1:2" ht="12.75">
      <c r="A39" s="129">
        <v>38</v>
      </c>
      <c r="B39" s="38" t="s">
        <v>126</v>
      </c>
    </row>
    <row r="40" spans="1:2" ht="12.75">
      <c r="A40" s="129">
        <v>39</v>
      </c>
      <c r="B40" s="38" t="s">
        <v>126</v>
      </c>
    </row>
    <row r="41" spans="1:2" ht="12.75">
      <c r="A41" s="129">
        <v>40</v>
      </c>
      <c r="B41" s="38" t="s">
        <v>126</v>
      </c>
    </row>
    <row r="42" spans="1:2" ht="12.75">
      <c r="A42" s="129">
        <v>41</v>
      </c>
      <c r="B42" s="38" t="s">
        <v>126</v>
      </c>
    </row>
    <row r="43" spans="1:2" ht="12.75">
      <c r="A43" s="129">
        <v>42</v>
      </c>
      <c r="B43" s="38" t="s">
        <v>126</v>
      </c>
    </row>
    <row r="44" spans="1:2" ht="12.75">
      <c r="A44" s="129">
        <v>43</v>
      </c>
      <c r="B44" s="38" t="s">
        <v>126</v>
      </c>
    </row>
    <row r="45" spans="1:2" ht="12.75">
      <c r="A45" s="129">
        <v>44</v>
      </c>
      <c r="B45" s="38" t="s">
        <v>126</v>
      </c>
    </row>
    <row r="46" spans="1:2" ht="12.75">
      <c r="A46" s="129">
        <v>45</v>
      </c>
      <c r="B46" s="38" t="s">
        <v>126</v>
      </c>
    </row>
    <row r="47" spans="1:4" ht="12.75">
      <c r="A47" s="129">
        <v>46</v>
      </c>
      <c r="B47" s="38" t="s">
        <v>126</v>
      </c>
      <c r="D47" s="36"/>
    </row>
    <row r="48" spans="1:2" ht="12.75">
      <c r="A48" s="129">
        <v>47</v>
      </c>
      <c r="B48" s="38" t="s">
        <v>126</v>
      </c>
    </row>
    <row r="49" spans="1:2" ht="12.75">
      <c r="A49" s="129">
        <v>48</v>
      </c>
      <c r="B49" s="38" t="s">
        <v>126</v>
      </c>
    </row>
    <row r="50" spans="1:2" ht="12.75">
      <c r="A50" s="129">
        <v>49</v>
      </c>
      <c r="B50" s="38" t="s">
        <v>126</v>
      </c>
    </row>
    <row r="51" spans="1:2" ht="12.75">
      <c r="A51" s="129">
        <v>50</v>
      </c>
      <c r="B51" s="38" t="s">
        <v>126</v>
      </c>
    </row>
    <row r="52" spans="1:2" ht="12.75">
      <c r="A52" s="129">
        <v>51</v>
      </c>
      <c r="B52" s="38" t="s">
        <v>126</v>
      </c>
    </row>
    <row r="53" spans="1:2" ht="12.75">
      <c r="A53" s="129">
        <v>52</v>
      </c>
      <c r="B53" s="38" t="s">
        <v>126</v>
      </c>
    </row>
    <row r="54" spans="1:2" ht="12.75">
      <c r="A54" s="129">
        <v>53</v>
      </c>
      <c r="B54" s="38" t="s">
        <v>126</v>
      </c>
    </row>
    <row r="55" spans="1:2" ht="12.75">
      <c r="A55" s="129">
        <v>54</v>
      </c>
      <c r="B55" s="38" t="s">
        <v>126</v>
      </c>
    </row>
    <row r="56" spans="1:2" ht="12.75">
      <c r="A56" s="129">
        <v>55</v>
      </c>
      <c r="B56" s="38" t="s">
        <v>126</v>
      </c>
    </row>
    <row r="57" spans="1:2" ht="12.75">
      <c r="A57" s="129">
        <v>56</v>
      </c>
      <c r="B57" s="38" t="s">
        <v>126</v>
      </c>
    </row>
    <row r="58" spans="1:2" ht="12.75">
      <c r="A58" s="129">
        <v>57</v>
      </c>
      <c r="B58" s="38" t="s">
        <v>126</v>
      </c>
    </row>
    <row r="59" spans="1:2" ht="12.75">
      <c r="A59" s="129">
        <v>58</v>
      </c>
      <c r="B59" s="38" t="s">
        <v>126</v>
      </c>
    </row>
    <row r="60" spans="1:2" ht="12.75">
      <c r="A60" s="129">
        <v>59</v>
      </c>
      <c r="B60" s="38" t="s">
        <v>126</v>
      </c>
    </row>
    <row r="61" spans="1:2" ht="12.75">
      <c r="A61" s="129">
        <v>60</v>
      </c>
      <c r="B61" s="38" t="s">
        <v>126</v>
      </c>
    </row>
    <row r="62" spans="1:2" ht="12.75">
      <c r="A62" s="129">
        <v>61</v>
      </c>
      <c r="B62" s="38" t="s">
        <v>126</v>
      </c>
    </row>
    <row r="63" spans="1:2" ht="12.75">
      <c r="A63" s="129">
        <v>62</v>
      </c>
      <c r="B63" s="38" t="s">
        <v>126</v>
      </c>
    </row>
    <row r="64" spans="1:2" ht="12.75">
      <c r="A64" s="129">
        <v>63</v>
      </c>
      <c r="B64" s="38" t="s">
        <v>126</v>
      </c>
    </row>
    <row r="65" spans="1:2" ht="12.75">
      <c r="A65" s="129">
        <v>64</v>
      </c>
      <c r="B65" s="38" t="s">
        <v>126</v>
      </c>
    </row>
    <row r="66" spans="1:2" ht="12.75">
      <c r="A66" s="129">
        <v>65</v>
      </c>
      <c r="B66" s="38" t="s">
        <v>126</v>
      </c>
    </row>
    <row r="67" spans="1:2" ht="12.75">
      <c r="A67" s="129">
        <v>66</v>
      </c>
      <c r="B67" s="38" t="s">
        <v>126</v>
      </c>
    </row>
    <row r="68" spans="1:2" ht="12.75">
      <c r="A68" s="129">
        <v>67</v>
      </c>
      <c r="B68" s="38" t="s">
        <v>126</v>
      </c>
    </row>
    <row r="69" spans="1:2" ht="12.75">
      <c r="A69" s="129">
        <v>68</v>
      </c>
      <c r="B69" s="38" t="s">
        <v>126</v>
      </c>
    </row>
    <row r="70" spans="1:2" ht="12.75">
      <c r="A70" s="129">
        <v>69</v>
      </c>
      <c r="B70" s="38" t="s">
        <v>126</v>
      </c>
    </row>
    <row r="71" spans="1:2" ht="12.75">
      <c r="A71" s="129">
        <v>70</v>
      </c>
      <c r="B71" s="38" t="s">
        <v>126</v>
      </c>
    </row>
    <row r="72" spans="1:2" ht="12.75">
      <c r="A72" s="129">
        <v>71</v>
      </c>
      <c r="B72" s="38" t="s">
        <v>126</v>
      </c>
    </row>
    <row r="73" spans="1:2" ht="12.75">
      <c r="A73" s="129">
        <v>72</v>
      </c>
      <c r="B73" s="38" t="s">
        <v>126</v>
      </c>
    </row>
    <row r="74" spans="1:2" ht="12.75">
      <c r="A74" s="129">
        <v>73</v>
      </c>
      <c r="B74" s="38" t="s">
        <v>126</v>
      </c>
    </row>
    <row r="75" spans="1:2" ht="12.75">
      <c r="A75" s="129">
        <v>74</v>
      </c>
      <c r="B75" s="38" t="s">
        <v>126</v>
      </c>
    </row>
    <row r="76" spans="1:2" ht="12.75">
      <c r="A76" s="129">
        <v>75</v>
      </c>
      <c r="B76" s="38" t="s">
        <v>126</v>
      </c>
    </row>
    <row r="77" spans="1:2" ht="12.75">
      <c r="A77" s="129">
        <v>76</v>
      </c>
      <c r="B77" s="38" t="s">
        <v>126</v>
      </c>
    </row>
    <row r="78" spans="1:2" ht="12.75">
      <c r="A78" s="129">
        <v>77</v>
      </c>
      <c r="B78" s="38" t="s">
        <v>126</v>
      </c>
    </row>
    <row r="79" spans="1:2" ht="12.75">
      <c r="A79" s="129">
        <v>78</v>
      </c>
      <c r="B79" s="38" t="s">
        <v>126</v>
      </c>
    </row>
    <row r="80" spans="1:2" ht="12.75">
      <c r="A80" s="129">
        <v>79</v>
      </c>
      <c r="B80" s="38" t="s">
        <v>126</v>
      </c>
    </row>
    <row r="81" spans="1:2" ht="12.75">
      <c r="A81" s="129">
        <v>80</v>
      </c>
      <c r="B81" s="38" t="s">
        <v>126</v>
      </c>
    </row>
    <row r="82" spans="1:2" ht="12.75">
      <c r="A82" s="129">
        <v>81</v>
      </c>
      <c r="B82" s="38" t="s">
        <v>126</v>
      </c>
    </row>
    <row r="83" spans="1:2" ht="12.75">
      <c r="A83" s="129">
        <v>82</v>
      </c>
      <c r="B83" s="38" t="s">
        <v>126</v>
      </c>
    </row>
    <row r="84" spans="1:2" ht="12.75">
      <c r="A84" s="129">
        <v>83</v>
      </c>
      <c r="B84" s="38" t="s">
        <v>126</v>
      </c>
    </row>
    <row r="85" spans="1:2" ht="12.75">
      <c r="A85" s="129">
        <v>84</v>
      </c>
      <c r="B85" s="38" t="s">
        <v>126</v>
      </c>
    </row>
    <row r="86" spans="1:2" ht="12.75">
      <c r="A86" s="129">
        <v>85</v>
      </c>
      <c r="B86" s="38" t="s">
        <v>126</v>
      </c>
    </row>
    <row r="87" spans="1:2" ht="12.75">
      <c r="A87" s="129">
        <v>86</v>
      </c>
      <c r="B87" s="38" t="s">
        <v>126</v>
      </c>
    </row>
    <row r="88" spans="1:2" ht="12.75">
      <c r="A88" s="129">
        <v>87</v>
      </c>
      <c r="B88" s="38" t="s">
        <v>126</v>
      </c>
    </row>
    <row r="89" spans="1:2" ht="12.75">
      <c r="A89" s="129">
        <v>88</v>
      </c>
      <c r="B89" s="38" t="s">
        <v>126</v>
      </c>
    </row>
    <row r="90" spans="1:2" ht="12.75">
      <c r="A90" s="129">
        <v>89</v>
      </c>
      <c r="B90" s="38" t="s">
        <v>126</v>
      </c>
    </row>
    <row r="91" spans="1:2" ht="12.75">
      <c r="A91" s="129">
        <v>90</v>
      </c>
      <c r="B91" s="38" t="s">
        <v>126</v>
      </c>
    </row>
    <row r="92" spans="1:2" ht="12.75">
      <c r="A92" s="129">
        <v>91</v>
      </c>
      <c r="B92" s="38" t="s">
        <v>126</v>
      </c>
    </row>
    <row r="93" spans="1:2" ht="12.75">
      <c r="A93" s="129">
        <v>92</v>
      </c>
      <c r="B93" s="38" t="s">
        <v>126</v>
      </c>
    </row>
    <row r="94" spans="1:2" ht="12.75">
      <c r="A94" s="129">
        <v>93</v>
      </c>
      <c r="B94" s="38" t="s">
        <v>126</v>
      </c>
    </row>
    <row r="95" spans="1:2" ht="12.75">
      <c r="A95" s="129">
        <v>94</v>
      </c>
      <c r="B95" s="38" t="s">
        <v>126</v>
      </c>
    </row>
    <row r="96" spans="1:2" ht="12.75">
      <c r="A96" s="129">
        <v>95</v>
      </c>
      <c r="B96" s="38" t="s">
        <v>126</v>
      </c>
    </row>
    <row r="97" spans="1:2" ht="12.75">
      <c r="A97" s="129">
        <v>96</v>
      </c>
      <c r="B97" s="38" t="s">
        <v>126</v>
      </c>
    </row>
    <row r="98" spans="1:2" ht="12.75">
      <c r="A98" s="129">
        <v>97</v>
      </c>
      <c r="B98" s="38" t="s">
        <v>126</v>
      </c>
    </row>
    <row r="99" spans="1:2" ht="12.75">
      <c r="A99" s="129">
        <v>98</v>
      </c>
      <c r="B99" s="38" t="s">
        <v>126</v>
      </c>
    </row>
    <row r="100" spans="1:2" ht="12.75">
      <c r="A100" s="129">
        <v>99</v>
      </c>
      <c r="B100" s="38" t="s">
        <v>126</v>
      </c>
    </row>
    <row r="101" spans="1:2" ht="12.75">
      <c r="A101" s="129">
        <v>100</v>
      </c>
      <c r="B101" s="38" t="s">
        <v>126</v>
      </c>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theme="5"/>
  </sheetPr>
  <dimension ref="A1:E15"/>
  <sheetViews>
    <sheetView zoomScale="150" zoomScaleNormal="150" zoomScalePageLayoutView="0" workbookViewId="0" topLeftCell="A1">
      <selection activeCell="E15" sqref="E15"/>
    </sheetView>
  </sheetViews>
  <sheetFormatPr defaultColWidth="9.140625" defaultRowHeight="12.75"/>
  <cols>
    <col min="1" max="1" width="10.57421875" style="0" customWidth="1"/>
  </cols>
  <sheetData>
    <row r="1" spans="1:2" ht="12.75">
      <c r="A1" s="53" t="s">
        <v>111</v>
      </c>
      <c r="B1">
        <v>400</v>
      </c>
    </row>
    <row r="2" spans="2:3" ht="12.75">
      <c r="B2">
        <v>80</v>
      </c>
      <c r="C2" s="36" t="s">
        <v>147</v>
      </c>
    </row>
    <row r="3" ht="12.75">
      <c r="A3" s="36" t="s">
        <v>148</v>
      </c>
    </row>
    <row r="4" spans="1:2" ht="12.75">
      <c r="A4" s="53" t="s">
        <v>149</v>
      </c>
      <c r="B4" s="128">
        <f>B2/B1</f>
        <v>0.2</v>
      </c>
    </row>
    <row r="5" spans="1:2" ht="12.75">
      <c r="A5" s="53" t="s">
        <v>150</v>
      </c>
      <c r="B5">
        <f>_xlfn.NORM.S.INV(1-0.05)</f>
        <v>1.6448536269514715</v>
      </c>
    </row>
    <row r="6" spans="1:3" ht="12.75">
      <c r="A6" s="53" t="s">
        <v>151</v>
      </c>
      <c r="B6" s="36">
        <f>SQRT(B4*(1-B4)/B1)</f>
        <v>0.02</v>
      </c>
      <c r="C6" s="36" t="s">
        <v>153</v>
      </c>
    </row>
    <row r="7" spans="1:3" ht="12.75">
      <c r="A7" s="53" t="s">
        <v>152</v>
      </c>
      <c r="B7" s="36">
        <f>B5*B6</f>
        <v>0.03289707253902943</v>
      </c>
      <c r="C7" s="36" t="s">
        <v>156</v>
      </c>
    </row>
    <row r="8" spans="2:3" ht="12.75">
      <c r="B8">
        <f>B4+B7</f>
        <v>0.23289707253902944</v>
      </c>
      <c r="C8" s="36" t="s">
        <v>154</v>
      </c>
    </row>
    <row r="9" spans="2:3" ht="12.75">
      <c r="B9">
        <f>B4-B7</f>
        <v>0.16710292746097058</v>
      </c>
      <c r="C9" s="36" t="s">
        <v>155</v>
      </c>
    </row>
    <row r="15" ht="12.75">
      <c r="E15" s="36" t="s">
        <v>157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17"/>
  <sheetViews>
    <sheetView zoomScalePageLayoutView="0" workbookViewId="0" topLeftCell="A1">
      <selection activeCell="C18" sqref="C18"/>
    </sheetView>
  </sheetViews>
  <sheetFormatPr defaultColWidth="9.140625" defaultRowHeight="12.75"/>
  <cols>
    <col min="1" max="5" width="9.140625" style="2" customWidth="1"/>
    <col min="6" max="6" width="14.8515625" style="2" customWidth="1"/>
    <col min="7" max="16384" width="9.140625" style="2" customWidth="1"/>
  </cols>
  <sheetData>
    <row r="1" ht="18">
      <c r="A1" s="2" t="s">
        <v>31</v>
      </c>
    </row>
    <row r="2" s="6" customFormat="1" ht="6.75"/>
    <row r="3" ht="18">
      <c r="A3" s="33" t="s">
        <v>28</v>
      </c>
    </row>
    <row r="4" s="6" customFormat="1" ht="6.75"/>
    <row r="5" ht="18">
      <c r="A5" s="34" t="s">
        <v>29</v>
      </c>
    </row>
    <row r="6" spans="1:3" ht="18.75">
      <c r="A6" s="1"/>
      <c r="B6"/>
      <c r="C6"/>
    </row>
    <row r="7" spans="1:3" ht="18">
      <c r="A7" s="5"/>
      <c r="B7" s="5"/>
      <c r="C7"/>
    </row>
    <row r="8" spans="1:3" ht="18">
      <c r="A8" s="4"/>
      <c r="B8"/>
      <c r="C8"/>
    </row>
    <row r="9" spans="1:3" ht="22.5">
      <c r="A9" s="2" t="s">
        <v>80</v>
      </c>
      <c r="B9"/>
      <c r="C9" s="3"/>
    </row>
    <row r="10" ht="21">
      <c r="A10" s="36" t="s">
        <v>87</v>
      </c>
    </row>
    <row r="12" spans="1:7" ht="21">
      <c r="A12" s="34" t="s">
        <v>81</v>
      </c>
      <c r="G12" s="10" t="s">
        <v>88</v>
      </c>
    </row>
    <row r="13" ht="18.75">
      <c r="G13" s="56" t="s">
        <v>85</v>
      </c>
    </row>
    <row r="14" ht="18">
      <c r="E14" s="56" t="s">
        <v>84</v>
      </c>
    </row>
    <row r="15" ht="18">
      <c r="F15" s="2" t="s">
        <v>89</v>
      </c>
    </row>
    <row r="16" spans="6:7" ht="18">
      <c r="F16" s="2">
        <f>TINV(0.05,20)</f>
        <v>2.085963447265865</v>
      </c>
      <c r="G16" s="2" t="s">
        <v>82</v>
      </c>
    </row>
    <row r="17" spans="6:7" ht="18">
      <c r="F17" s="56">
        <f>_xlfn.T.INV.2T(0.05,20)</f>
        <v>2.085963447265865</v>
      </c>
      <c r="G17" s="56" t="s">
        <v>83</v>
      </c>
    </row>
  </sheetData>
  <sheetProtection/>
  <printOptions/>
  <pageMargins left="0.7" right="0.7" top="0.75" bottom="0.75" header="0.3" footer="0.3"/>
  <pageSetup horizontalDpi="600" verticalDpi="600" orientation="portrait" r:id="rId7"/>
  <drawing r:id="rId6"/>
  <legacyDrawing r:id="rId5"/>
  <oleObjects>
    <oleObject progId="Equation.2" shapeId="67864175" r:id="rId1"/>
    <oleObject progId="Equation.3" shapeId="67864176" r:id="rId2"/>
    <oleObject progId="Equation.3" shapeId="67864177" r:id="rId3"/>
    <oleObject progId="Equation.3" shapeId="67864178"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 Commonwealth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School of Business</dc:creator>
  <cp:keywords/>
  <dc:description/>
  <cp:lastModifiedBy>RAndrews</cp:lastModifiedBy>
  <cp:lastPrinted>2001-04-25T02:11:21Z</cp:lastPrinted>
  <dcterms:created xsi:type="dcterms:W3CDTF">2001-04-23T02:33:36Z</dcterms:created>
  <dcterms:modified xsi:type="dcterms:W3CDTF">2014-10-09T03:21:37Z</dcterms:modified>
  <cp:category/>
  <cp:version/>
  <cp:contentType/>
  <cp:contentStatus/>
</cp:coreProperties>
</file>