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3020" activeTab="0"/>
  </bookViews>
  <sheets>
    <sheet name="Testing Procedures 2nd Ed." sheetId="1" r:id="rId1"/>
    <sheet name="2 variable matrix" sheetId="2" r:id="rId2"/>
    <sheet name="full Matrix " sheetId="3" r:id="rId3"/>
    <sheet name="Guide for Selecting" sheetId="4" r:id="rId4"/>
    <sheet name="Examples" sheetId="5" r:id="rId5"/>
    <sheet name="Testing Procedures 1st Ed." sheetId="6" r:id="rId6"/>
    <sheet name="INV Functions for C.V." sheetId="7" r:id="rId7"/>
    <sheet name="DIST Functions for probability" sheetId="8" r:id="rId8"/>
  </sheets>
  <definedNames>
    <definedName name="_xlfn.CHISQ.DIST" hidden="1">#NAME?</definedName>
    <definedName name="_xlfn.CHISQ.DIST.RT" hidden="1">#NAME?</definedName>
    <definedName name="_xlfn.CHISQ.INV" hidden="1">#NAME?</definedName>
    <definedName name="_xlfn.CHISQ.INV.RT" hidden="1">#NAME?</definedName>
    <definedName name="_xlfn.CHISQ.TEST" hidden="1">#NAME?</definedName>
    <definedName name="_xlfn.F.DIST" hidden="1">#NAME?</definedName>
    <definedName name="_xlfn.F.DIST.RT" hidden="1">#NAME?</definedName>
    <definedName name="_xlfn.F.INV" hidden="1">#NAME?</definedName>
    <definedName name="_xlfn.F.INV.RT" hidden="1">#NAME?</definedName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  <definedName name="_xlfn.T.DIST" hidden="1">#NAME?</definedName>
    <definedName name="_xlfn.T.DIST.2T" hidden="1">#NAME?</definedName>
    <definedName name="_xlfn.T.DIST.RT" hidden="1">#NAME?</definedName>
    <definedName name="_xlfn.T.INV" hidden="1">#NAME?</definedName>
    <definedName name="_xlfn.T.INV.2T" hidden="1">#NAME?</definedName>
  </definedNames>
  <calcPr fullCalcOnLoad="1"/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O2" authorId="0">
      <text>
        <r>
          <rPr>
            <sz val="9"/>
            <rFont val="Tahoma"/>
            <family val="2"/>
          </rPr>
          <t xml:space="preserve">Number of Beds at the facility providing long-term care.  
</t>
        </r>
      </text>
    </comment>
    <comment ref="P2" authorId="0">
      <text>
        <r>
          <rPr>
            <sz val="9"/>
            <rFont val="Tahoma"/>
            <family val="2"/>
          </rPr>
          <t xml:space="preserve">Location of the facility
</t>
        </r>
      </text>
    </comment>
    <comment ref="Q2" authorId="0">
      <text>
        <r>
          <rPr>
            <sz val="9"/>
            <rFont val="Tahoma"/>
            <family val="2"/>
          </rPr>
          <t xml:space="preserve">What program handles complaint resolution?  Local program or State department for aging.
</t>
        </r>
      </text>
    </comment>
  </commentList>
</comments>
</file>

<file path=xl/comments7.xml><?xml version="1.0" encoding="utf-8"?>
<comments xmlns="http://schemas.openxmlformats.org/spreadsheetml/2006/main">
  <authors>
    <author>Classroom</author>
  </authors>
  <commentList>
    <comment ref="C7" authorId="0">
      <text>
        <r>
          <rPr>
            <b/>
            <sz val="12"/>
            <rFont val="Tahoma"/>
            <family val="2"/>
          </rPr>
          <t>This value will always be positive.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2"/>
            <rFont val="Tahoma"/>
            <family val="2"/>
          </rPr>
          <t>This value will always be positive.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Classroom</author>
  </authors>
  <commentList>
    <comment ref="C8" authorId="0">
      <text>
        <r>
          <rPr>
            <b/>
            <sz val="9"/>
            <rFont val="Tahoma"/>
            <family val="2"/>
          </rPr>
          <t>This value of #NUM is output because the input value was NEGATIVE.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This value of #NUM is output because the input value was NEGATIVE.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<sst xmlns="http://schemas.openxmlformats.org/spreadsheetml/2006/main" count="384" uniqueCount="232">
  <si>
    <r>
      <t>Section (</t>
    </r>
    <r>
      <rPr>
        <b/>
        <i/>
        <sz val="10"/>
        <color indexed="8"/>
        <rFont val="Times New Roman"/>
        <family val="1"/>
      </rPr>
      <t>text section</t>
    </r>
    <r>
      <rPr>
        <b/>
        <sz val="12"/>
        <color indexed="8"/>
        <rFont val="Times New Roman"/>
        <family val="1"/>
      </rPr>
      <t>)</t>
    </r>
  </si>
  <si>
    <r>
      <t>Parameter(s) (</t>
    </r>
    <r>
      <rPr>
        <b/>
        <sz val="12"/>
        <color indexed="8"/>
        <rFont val="Times New Roman"/>
        <family val="1"/>
      </rPr>
      <t>Situation</t>
    </r>
    <r>
      <rPr>
        <sz val="12"/>
        <color indexed="8"/>
        <rFont val="Times New Roman"/>
        <family val="1"/>
      </rPr>
      <t>)</t>
    </r>
  </si>
  <si>
    <r>
      <t>Excel / Tools / Data Analysis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description</t>
    </r>
    <r>
      <rPr>
        <sz val="12"/>
        <color indexed="8"/>
        <rFont val="Times New Roman"/>
        <family val="1"/>
      </rPr>
      <t>)</t>
    </r>
  </si>
  <si>
    <r>
      <t>I. (</t>
    </r>
    <r>
      <rPr>
        <b/>
        <sz val="9"/>
        <color indexed="8"/>
        <rFont val="Times New Roman"/>
        <family val="1"/>
      </rPr>
      <t>11.4, pg 285</t>
    </r>
    <r>
      <rPr>
        <b/>
        <sz val="12"/>
        <color indexed="8"/>
        <rFont val="Times New Roman"/>
        <family val="1"/>
      </rPr>
      <t xml:space="preserve">)  </t>
    </r>
  </si>
  <si>
    <t>Single Proportion</t>
  </si>
  <si>
    <r>
      <t xml:space="preserve"> (</t>
    </r>
    <r>
      <rPr>
        <i/>
        <sz val="12"/>
        <color indexed="8"/>
        <rFont val="Times New Roman"/>
        <family val="1"/>
      </rPr>
      <t>1-proportion z-test</t>
    </r>
    <r>
      <rPr>
        <sz val="12"/>
        <color indexed="8"/>
        <rFont val="Times New Roman"/>
        <family val="1"/>
      </rPr>
      <t>)</t>
    </r>
  </si>
  <si>
    <r>
      <t>II. (</t>
    </r>
    <r>
      <rPr>
        <b/>
        <sz val="9"/>
        <color indexed="8"/>
        <rFont val="Times New Roman"/>
        <family val="1"/>
      </rPr>
      <t>12.5, pg 313</t>
    </r>
    <r>
      <rPr>
        <b/>
        <sz val="12"/>
        <color indexed="8"/>
        <rFont val="Times New Roman"/>
        <family val="1"/>
      </rPr>
      <t>)</t>
    </r>
  </si>
  <si>
    <t>Single Mean</t>
  </si>
  <si>
    <r>
      <t xml:space="preserve">Descriptive Statistics </t>
    </r>
    <r>
      <rPr>
        <sz val="12"/>
        <color indexed="8"/>
        <rFont val="Times New Roman"/>
        <family val="1"/>
      </rPr>
      <t>for 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1-sample t-test</t>
    </r>
    <r>
      <rPr>
        <sz val="12"/>
        <color indexed="8"/>
        <rFont val="Times New Roman"/>
        <family val="1"/>
      </rPr>
      <t>)</t>
    </r>
  </si>
  <si>
    <r>
      <t>III. (</t>
    </r>
    <r>
      <rPr>
        <b/>
        <sz val="9"/>
        <color indexed="8"/>
        <rFont val="Times New Roman"/>
        <family val="1"/>
      </rPr>
      <t>13.5, pg 353</t>
    </r>
    <r>
      <rPr>
        <b/>
        <sz val="12"/>
        <color indexed="8"/>
        <rFont val="Times New Roman"/>
        <family val="1"/>
      </rPr>
      <t>)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</si>
  <si>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or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</si>
  <si>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r>
      <t>t-</t>
    </r>
    <r>
      <rPr>
        <b/>
        <sz val="11"/>
        <color indexed="8"/>
        <rFont val="Times New Roman"/>
        <family val="1"/>
      </rPr>
      <t>test Two-Sample Assuming Equal Variances</t>
    </r>
  </si>
  <si>
    <r>
      <t>IV. (</t>
    </r>
    <r>
      <rPr>
        <b/>
        <sz val="9"/>
        <color indexed="8"/>
        <rFont val="Times New Roman"/>
        <family val="1"/>
      </rPr>
      <t>13.2, pg 347</t>
    </r>
    <r>
      <rPr>
        <b/>
        <i/>
        <sz val="12"/>
        <color indexed="8"/>
        <rFont val="Times New Roman"/>
        <family val="1"/>
      </rPr>
      <t>)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</si>
  <si>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&amp;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</si>
  <si>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t>t-test Two-Sample Assuming Unequal Variances</t>
  </si>
  <si>
    <r>
      <t xml:space="preserve">2 Means </t>
    </r>
    <r>
      <rPr>
        <b/>
        <sz val="10"/>
        <color indexed="8"/>
        <rFont val="Times New Roman"/>
        <family val="1"/>
      </rPr>
      <t>(Paired Sampling</t>
    </r>
    <r>
      <rPr>
        <sz val="12"/>
        <color indexed="8"/>
        <rFont val="Times New Roman"/>
        <family val="1"/>
      </rPr>
      <t>)</t>
    </r>
  </si>
  <si>
    <t>t-test Paired Two Sample for Means</t>
  </si>
  <si>
    <t>Probabilities specifying distribution</t>
  </si>
  <si>
    <r>
      <t>(</t>
    </r>
    <r>
      <rPr>
        <i/>
        <sz val="11"/>
        <color indexed="8"/>
        <rFont val="Times New Roman"/>
        <family val="1"/>
      </rPr>
      <t xml:space="preserve">Goodness-of-Fit test, </t>
    </r>
    <r>
      <rPr>
        <sz val="11"/>
        <color indexed="8"/>
        <rFont val="Times New Roman"/>
        <family val="1"/>
      </rPr>
      <t>CHITEST function)</t>
    </r>
  </si>
  <si>
    <r>
      <t xml:space="preserve">2 Proportions </t>
    </r>
    <r>
      <rPr>
        <b/>
        <sz val="10"/>
        <color indexed="8"/>
        <rFont val="Times New Roman"/>
        <family val="1"/>
      </rPr>
      <t>(2 Independent Samples)</t>
    </r>
  </si>
  <si>
    <t xml:space="preserve">Independence of 2 Categorical Variables </t>
  </si>
  <si>
    <r>
      <t>(</t>
    </r>
    <r>
      <rPr>
        <i/>
        <sz val="11"/>
        <color indexed="8"/>
        <rFont val="Times New Roman"/>
        <family val="1"/>
      </rPr>
      <t xml:space="preserve">test of independence, </t>
    </r>
    <r>
      <rPr>
        <sz val="11"/>
        <color indexed="8"/>
        <rFont val="Times New Roman"/>
        <family val="1"/>
      </rPr>
      <t>CHITEST function)</t>
    </r>
  </si>
  <si>
    <r>
      <t xml:space="preserve">k Means </t>
    </r>
    <r>
      <rPr>
        <b/>
        <sz val="10"/>
        <color indexed="8"/>
        <rFont val="Times New Roman"/>
        <family val="1"/>
      </rPr>
      <t>(k Independent Samples)</t>
    </r>
  </si>
  <si>
    <r>
      <t xml:space="preserve">Anova: Single Factor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1-way ANOVA</t>
    </r>
    <r>
      <rPr>
        <sz val="11"/>
        <color indexed="8"/>
        <rFont val="Times New Roman"/>
        <family val="1"/>
      </rPr>
      <t>)</t>
    </r>
  </si>
  <si>
    <r>
      <t xml:space="preserve">Slope </t>
    </r>
    <r>
      <rPr>
        <b/>
        <sz val="10"/>
        <color indexed="8"/>
        <rFont val="Times New Roman"/>
        <family val="1"/>
      </rPr>
      <t>(2 Quantitative Variables)</t>
    </r>
  </si>
  <si>
    <r>
      <t>Regression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Simple Linear Regression</t>
    </r>
    <r>
      <rPr>
        <sz val="11"/>
        <color indexed="8"/>
        <rFont val="Times New Roman"/>
        <family val="1"/>
      </rPr>
      <t>)</t>
    </r>
  </si>
  <si>
    <r>
      <t xml:space="preserve">All Slopes = 0 </t>
    </r>
    <r>
      <rPr>
        <b/>
        <sz val="10"/>
        <color indexed="8"/>
        <rFont val="Times New Roman"/>
        <family val="1"/>
      </rPr>
      <t>(k Independent Variables)</t>
    </r>
  </si>
  <si>
    <r>
      <t xml:space="preserve">Regression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Multiple Regression</t>
    </r>
    <r>
      <rPr>
        <sz val="11"/>
        <color indexed="8"/>
        <rFont val="Times New Roman"/>
        <family val="1"/>
      </rPr>
      <t>)</t>
    </r>
  </si>
  <si>
    <t>Distribution</t>
  </si>
  <si>
    <r>
      <rPr>
        <b/>
        <sz val="14"/>
        <color indexed="8"/>
        <rFont val="Times New Roman"/>
        <family val="1"/>
      </rPr>
      <t xml:space="preserve">t </t>
    </r>
    <r>
      <rPr>
        <sz val="11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df=n-1</t>
    </r>
    <r>
      <rPr>
        <sz val="11"/>
        <color indexed="8"/>
        <rFont val="Times New Roman"/>
        <family val="1"/>
      </rPr>
      <t>)</t>
    </r>
  </si>
  <si>
    <r>
      <rPr>
        <b/>
        <sz val="14"/>
        <color indexed="8"/>
        <rFont val="Times New Roman"/>
        <family val="1"/>
      </rPr>
      <t xml:space="preserve">t </t>
    </r>
  </si>
  <si>
    <r>
      <rPr>
        <b/>
        <sz val="14"/>
        <color indexed="8"/>
        <rFont val="Calibri"/>
        <family val="2"/>
      </rPr>
      <t>χ</t>
    </r>
    <r>
      <rPr>
        <b/>
        <vertAlign val="superscript"/>
        <sz val="14"/>
        <color indexed="8"/>
        <rFont val="Times New Roman"/>
        <family val="1"/>
      </rPr>
      <t>2</t>
    </r>
  </si>
  <si>
    <r>
      <rPr>
        <b/>
        <sz val="14"/>
        <color indexed="8"/>
        <rFont val="Times New Roman"/>
        <family val="1"/>
      </rPr>
      <t>Z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(standard normal)</t>
    </r>
  </si>
  <si>
    <t>F</t>
  </si>
  <si>
    <t xml:space="preserve">Direction </t>
  </si>
  <si>
    <r>
      <t>Depends on H</t>
    </r>
    <r>
      <rPr>
        <vertAlign val="subscript"/>
        <sz val="11"/>
        <color indexed="8"/>
        <rFont val="Calibri"/>
        <family val="2"/>
      </rPr>
      <t>A</t>
    </r>
  </si>
  <si>
    <t>1-tail upper</t>
  </si>
  <si>
    <r>
      <rPr>
        <b/>
        <sz val="14"/>
        <color indexed="12"/>
        <rFont val="Times New Roman"/>
        <family val="1"/>
      </rPr>
      <t xml:space="preserve">Z </t>
    </r>
    <r>
      <rPr>
        <sz val="14"/>
        <color indexed="8"/>
        <rFont val="Times New Roman"/>
        <family val="1"/>
      </rPr>
      <t>or</t>
    </r>
    <r>
      <rPr>
        <b/>
        <sz val="14"/>
        <color indexed="8"/>
        <rFont val="Calibri"/>
        <family val="2"/>
      </rPr>
      <t xml:space="preserve"> χ</t>
    </r>
    <r>
      <rPr>
        <b/>
        <vertAlign val="superscript"/>
        <sz val="14"/>
        <color indexed="8"/>
        <rFont val="Times New Roman"/>
        <family val="1"/>
      </rPr>
      <t>2</t>
    </r>
  </si>
  <si>
    <r>
      <rPr>
        <sz val="11"/>
        <color indexed="12"/>
        <rFont val="Calibri"/>
        <family val="2"/>
      </rPr>
      <t>Depends on H</t>
    </r>
    <r>
      <rPr>
        <vertAlign val="subscript"/>
        <sz val="11"/>
        <color indexed="12"/>
        <rFont val="Calibri"/>
        <family val="2"/>
      </rPr>
      <t>A</t>
    </r>
    <r>
      <rPr>
        <sz val="11"/>
        <color theme="1"/>
        <rFont val="Calibri"/>
        <family val="2"/>
      </rPr>
      <t xml:space="preserve"> or 1-tail upper</t>
    </r>
  </si>
  <si>
    <r>
      <t>(</t>
    </r>
    <r>
      <rPr>
        <i/>
        <sz val="11"/>
        <color indexed="12"/>
        <rFont val="Times New Roman"/>
        <family val="1"/>
      </rPr>
      <t>2 proportion difference</t>
    </r>
    <r>
      <rPr>
        <i/>
        <sz val="11"/>
        <color indexed="8"/>
        <rFont val="Times New Roman"/>
        <family val="1"/>
      </rPr>
      <t xml:space="preserve"> or </t>
    </r>
    <r>
      <rPr>
        <i/>
        <sz val="12"/>
        <color indexed="8"/>
        <rFont val="Times New Roman"/>
        <family val="1"/>
      </rPr>
      <t>test of independence</t>
    </r>
    <r>
      <rPr>
        <sz val="11"/>
        <color indexed="8"/>
        <rFont val="Times New Roman"/>
        <family val="1"/>
      </rPr>
      <t>)</t>
    </r>
  </si>
  <si>
    <r>
      <rPr>
        <b/>
        <sz val="14"/>
        <color indexed="8"/>
        <rFont val="Calibri"/>
        <family val="2"/>
      </rPr>
      <t>Hypothesis Testing procedures covered in class from the Sharpe text</t>
    </r>
    <r>
      <rPr>
        <sz val="12"/>
        <color indexed="8"/>
        <rFont val="Calibri"/>
        <family val="2"/>
      </rPr>
      <t xml:space="preserve"> </t>
    </r>
    <r>
      <rPr>
        <sz val="12"/>
        <color indexed="12"/>
        <rFont val="Calibri"/>
        <family val="2"/>
      </rPr>
      <t>(Confidence intervals on page 415 not required)</t>
    </r>
  </si>
  <si>
    <r>
      <t>V. (</t>
    </r>
    <r>
      <rPr>
        <b/>
        <sz val="9"/>
        <color indexed="8"/>
        <rFont val="Times New Roman"/>
        <family val="1"/>
      </rPr>
      <t>14.3, pg 378</t>
    </r>
    <r>
      <rPr>
        <b/>
        <sz val="12"/>
        <color indexed="8"/>
        <rFont val="Times New Roman"/>
        <family val="1"/>
      </rPr>
      <t xml:space="preserve">)  </t>
    </r>
  </si>
  <si>
    <r>
      <t>VI. (</t>
    </r>
    <r>
      <rPr>
        <b/>
        <sz val="9"/>
        <color indexed="8"/>
        <rFont val="Times New Roman"/>
        <family val="1"/>
      </rPr>
      <t>15.1, pg 403</t>
    </r>
    <r>
      <rPr>
        <b/>
        <sz val="12"/>
        <color indexed="8"/>
        <rFont val="Times New Roman"/>
        <family val="1"/>
      </rPr>
      <t xml:space="preserve">)  </t>
    </r>
  </si>
  <si>
    <r>
      <t>VII. (</t>
    </r>
    <r>
      <rPr>
        <b/>
        <sz val="9"/>
        <color indexed="8"/>
        <rFont val="Times New Roman"/>
        <family val="1"/>
      </rPr>
      <t>15.5, pg 414</t>
    </r>
    <r>
      <rPr>
        <b/>
        <sz val="12"/>
        <color indexed="8"/>
        <rFont val="Times New Roman"/>
        <family val="1"/>
      </rPr>
      <t>)</t>
    </r>
  </si>
  <si>
    <r>
      <t>VIII. (</t>
    </r>
    <r>
      <rPr>
        <b/>
        <sz val="8"/>
        <color indexed="8"/>
        <rFont val="Times New Roman"/>
        <family val="1"/>
      </rPr>
      <t>15.6, pg 416</t>
    </r>
    <r>
      <rPr>
        <b/>
        <sz val="12"/>
        <color indexed="8"/>
        <rFont val="Times New Roman"/>
        <family val="1"/>
      </rPr>
      <t xml:space="preserve">)  </t>
    </r>
  </si>
  <si>
    <r>
      <t>IX. (</t>
    </r>
    <r>
      <rPr>
        <b/>
        <sz val="8"/>
        <color indexed="8"/>
        <rFont val="Times New Roman"/>
        <family val="1"/>
      </rPr>
      <t>23.7, pg 710</t>
    </r>
    <r>
      <rPr>
        <b/>
        <sz val="12"/>
        <color indexed="8"/>
        <rFont val="Times New Roman"/>
        <family val="1"/>
      </rPr>
      <t xml:space="preserve">)  </t>
    </r>
  </si>
  <si>
    <r>
      <t>X. (</t>
    </r>
    <r>
      <rPr>
        <b/>
        <sz val="8"/>
        <color indexed="8"/>
        <rFont val="Times New Roman"/>
        <family val="1"/>
      </rPr>
      <t>16.4, pg 444</t>
    </r>
    <r>
      <rPr>
        <b/>
        <sz val="12"/>
        <color indexed="8"/>
        <rFont val="Times New Roman"/>
        <family val="1"/>
      </rPr>
      <t xml:space="preserve">)  </t>
    </r>
  </si>
  <si>
    <r>
      <t>XI. (</t>
    </r>
    <r>
      <rPr>
        <b/>
        <sz val="8"/>
        <color indexed="8"/>
        <rFont val="Times New Roman"/>
        <family val="1"/>
      </rPr>
      <t>18.2, pg 521</t>
    </r>
    <r>
      <rPr>
        <b/>
        <sz val="12"/>
        <color indexed="8"/>
        <rFont val="Times New Roman"/>
        <family val="1"/>
      </rPr>
      <t xml:space="preserve">)  </t>
    </r>
  </si>
  <si>
    <t>Parameter</t>
  </si>
  <si>
    <t>Critical Value</t>
  </si>
  <si>
    <t xml:space="preserve">Distribution </t>
  </si>
  <si>
    <t>Normal</t>
  </si>
  <si>
    <t xml:space="preserve"> =NORM.S.INV(0.05)</t>
  </si>
  <si>
    <t>Input</t>
  </si>
  <si>
    <t>Area to left</t>
  </si>
  <si>
    <t xml:space="preserve"> =NORM.INV(0.05,0,1)</t>
  </si>
  <si>
    <t>Area to left + mean &amp; Standard Deviation</t>
  </si>
  <si>
    <t xml:space="preserve"> =NORMSINV(0.05)</t>
  </si>
  <si>
    <t xml:space="preserve"> =NORMINV(0.05,0,1)</t>
  </si>
  <si>
    <t xml:space="preserve">1 or 2 Proportions </t>
  </si>
  <si>
    <t>1 or 2 Means</t>
  </si>
  <si>
    <t xml:space="preserve"> </t>
  </si>
  <si>
    <t xml:space="preserve">t </t>
  </si>
  <si>
    <t xml:space="preserve"> =T.INV(0.05,10)</t>
  </si>
  <si>
    <t>Area to left + degrees of freedom</t>
  </si>
  <si>
    <t xml:space="preserve"> =T.INV.2T(0.05,10)</t>
  </si>
  <si>
    <t>Area in 2 tails + degrees of freedom</t>
  </si>
  <si>
    <t xml:space="preserve"> =TINV(0.05,10)</t>
  </si>
  <si>
    <t>Goodness of Fit</t>
  </si>
  <si>
    <t>Chi-square</t>
  </si>
  <si>
    <t xml:space="preserve"> =CHISQ.INV(0.05,10)</t>
  </si>
  <si>
    <t>Area to right + degrees of freedom</t>
  </si>
  <si>
    <t xml:space="preserve"> =CHISQ.INV.RT(0.05,10)</t>
  </si>
  <si>
    <t xml:space="preserve"> =CHIINV(0.05,10)</t>
  </si>
  <si>
    <t>Equality of 3+ means</t>
  </si>
  <si>
    <t>ANOVA</t>
  </si>
  <si>
    <t>mult. Slopes = 0</t>
  </si>
  <si>
    <t>F distribution</t>
  </si>
  <si>
    <t xml:space="preserve"> =F.INV(0.05,10,20)</t>
  </si>
  <si>
    <t>Area to left + Numerator &amp; Denominator degrees of freedom</t>
  </si>
  <si>
    <t xml:space="preserve"> =F.INV.RT(0.05,10,20)</t>
  </si>
  <si>
    <t>Area to right + Numerator &amp; Denominator degrees of freedom</t>
  </si>
  <si>
    <t xml:space="preserve"> =FINV(0.05,10,20)</t>
  </si>
  <si>
    <t xml:space="preserve">2010 functions are in brown </t>
  </si>
  <si>
    <t>2007 functions are in black</t>
  </si>
  <si>
    <t>probability functions</t>
  </si>
  <si>
    <t xml:space="preserve"> =NORM.S.DIST(-2,TRUE)</t>
  </si>
  <si>
    <t>input (X)</t>
  </si>
  <si>
    <t>+ or  -</t>
  </si>
  <si>
    <t>Area to left (cumulative)</t>
  </si>
  <si>
    <t xml:space="preserve"> =NORM.DIST(-2,0,1,1)</t>
  </si>
  <si>
    <t>Area to left (cumulative) + Mean &amp; Standard Deviation</t>
  </si>
  <si>
    <t xml:space="preserve"> =NORMSDIST(-2)</t>
  </si>
  <si>
    <t xml:space="preserve"> =NORMDIST(-2,0,1,1)</t>
  </si>
  <si>
    <t xml:space="preserve"> =T.DIST(-2,10,1)</t>
  </si>
  <si>
    <t>Area to left (cumulative) + degrees of freedom</t>
  </si>
  <si>
    <t xml:space="preserve"> =T.DIST.RT(-2,10)</t>
  </si>
  <si>
    <t>Area calculated &amp; input</t>
  </si>
  <si>
    <t xml:space="preserve"> =T.DIST.2T(-2,10)</t>
  </si>
  <si>
    <t>only +</t>
  </si>
  <si>
    <t xml:space="preserve"> =TDIST(-2,10,2)</t>
  </si>
  <si>
    <t>Area in 1 or 2 tails + degrees of freedom + # tails</t>
  </si>
  <si>
    <t xml:space="preserve"> =CHISQ.DIST(2,10,1)</t>
  </si>
  <si>
    <t xml:space="preserve"> =CHISQ.DIST.RT(2,10)</t>
  </si>
  <si>
    <t xml:space="preserve"> =CHIDIST(2,10)</t>
  </si>
  <si>
    <t xml:space="preserve"> =F.DIST(2,10,20,1)</t>
  </si>
  <si>
    <t>Area to left (cumulative) + Numerator &amp; Denominator degrees of freedom</t>
  </si>
  <si>
    <t xml:space="preserve"> =F.DIST.RT(2,10,20)</t>
  </si>
  <si>
    <t xml:space="preserve"> =FDIST(2,10,20)</t>
  </si>
  <si>
    <r>
      <t>I. (</t>
    </r>
    <r>
      <rPr>
        <b/>
        <sz val="9"/>
        <color indexed="8"/>
        <rFont val="Times New Roman"/>
        <family val="1"/>
      </rPr>
      <t>13.1, pg 359</t>
    </r>
    <r>
      <rPr>
        <b/>
        <sz val="12"/>
        <color indexed="8"/>
        <rFont val="Times New Roman"/>
        <family val="1"/>
      </rPr>
      <t xml:space="preserve">)  </t>
    </r>
  </si>
  <si>
    <r>
      <t>II. (</t>
    </r>
    <r>
      <rPr>
        <b/>
        <sz val="9"/>
        <color indexed="8"/>
        <rFont val="Times New Roman"/>
        <family val="1"/>
      </rPr>
      <t>13.6, pg 368</t>
    </r>
    <r>
      <rPr>
        <b/>
        <sz val="12"/>
        <color indexed="8"/>
        <rFont val="Times New Roman"/>
        <family val="1"/>
      </rPr>
      <t>)</t>
    </r>
  </si>
  <si>
    <r>
      <t>V. (</t>
    </r>
    <r>
      <rPr>
        <b/>
        <sz val="9"/>
        <color indexed="8"/>
        <rFont val="Times New Roman"/>
        <family val="1"/>
      </rPr>
      <t>14.8, pg 419</t>
    </r>
    <r>
      <rPr>
        <b/>
        <sz val="12"/>
        <color indexed="8"/>
        <rFont val="Times New Roman"/>
        <family val="1"/>
      </rPr>
      <t xml:space="preserve">)  </t>
    </r>
  </si>
  <si>
    <r>
      <t>III. (</t>
    </r>
    <r>
      <rPr>
        <b/>
        <sz val="9"/>
        <color indexed="8"/>
        <rFont val="Times New Roman"/>
        <family val="1"/>
      </rPr>
      <t>14.5, pg 411</t>
    </r>
    <r>
      <rPr>
        <b/>
        <sz val="12"/>
        <color indexed="8"/>
        <rFont val="Times New Roman"/>
        <family val="1"/>
      </rPr>
      <t>)</t>
    </r>
  </si>
  <si>
    <r>
      <t>IV. (</t>
    </r>
    <r>
      <rPr>
        <b/>
        <sz val="9"/>
        <color indexed="8"/>
        <rFont val="Times New Roman"/>
        <family val="1"/>
      </rPr>
      <t>14.2, pg 403</t>
    </r>
    <r>
      <rPr>
        <b/>
        <i/>
        <sz val="12"/>
        <color indexed="8"/>
        <rFont val="Times New Roman"/>
        <family val="1"/>
      </rPr>
      <t>)</t>
    </r>
  </si>
  <si>
    <r>
      <t>VI. (</t>
    </r>
    <r>
      <rPr>
        <b/>
        <sz val="9"/>
        <color indexed="8"/>
        <rFont val="Times New Roman"/>
        <family val="1"/>
      </rPr>
      <t>15.1, pg 451</t>
    </r>
    <r>
      <rPr>
        <b/>
        <sz val="12"/>
        <color indexed="8"/>
        <rFont val="Times New Roman"/>
        <family val="1"/>
      </rPr>
      <t xml:space="preserve">)  </t>
    </r>
  </si>
  <si>
    <r>
      <t>VII. (</t>
    </r>
    <r>
      <rPr>
        <b/>
        <sz val="9"/>
        <color indexed="8"/>
        <rFont val="Times New Roman"/>
        <family val="1"/>
      </rPr>
      <t>15.5, pg 464</t>
    </r>
    <r>
      <rPr>
        <b/>
        <sz val="12"/>
        <color indexed="8"/>
        <rFont val="Times New Roman"/>
        <family val="1"/>
      </rPr>
      <t>)</t>
    </r>
  </si>
  <si>
    <r>
      <t>VIII. (</t>
    </r>
    <r>
      <rPr>
        <b/>
        <sz val="8"/>
        <color indexed="8"/>
        <rFont val="Times New Roman"/>
        <family val="1"/>
      </rPr>
      <t>15.6, pg 466</t>
    </r>
    <r>
      <rPr>
        <b/>
        <sz val="12"/>
        <color indexed="8"/>
        <rFont val="Times New Roman"/>
        <family val="1"/>
      </rPr>
      <t xml:space="preserve">)  </t>
    </r>
  </si>
  <si>
    <r>
      <t>IX. (</t>
    </r>
    <r>
      <rPr>
        <b/>
        <sz val="8"/>
        <color indexed="8"/>
        <rFont val="Times New Roman"/>
        <family val="1"/>
      </rPr>
      <t>21.6, pg 729</t>
    </r>
    <r>
      <rPr>
        <b/>
        <sz val="12"/>
        <color indexed="8"/>
        <rFont val="Times New Roman"/>
        <family val="1"/>
      </rPr>
      <t xml:space="preserve">)  </t>
    </r>
  </si>
  <si>
    <r>
      <t>X. (</t>
    </r>
    <r>
      <rPr>
        <b/>
        <sz val="8"/>
        <color indexed="8"/>
        <rFont val="Times New Roman"/>
        <family val="1"/>
      </rPr>
      <t>16.4, pg 499)</t>
    </r>
    <r>
      <rPr>
        <b/>
        <sz val="12"/>
        <color indexed="8"/>
        <rFont val="Times New Roman"/>
        <family val="1"/>
      </rPr>
      <t xml:space="preserve">  </t>
    </r>
  </si>
  <si>
    <r>
      <t>XI. (</t>
    </r>
    <r>
      <rPr>
        <b/>
        <sz val="8"/>
        <color indexed="8"/>
        <rFont val="Times New Roman"/>
        <family val="1"/>
      </rPr>
      <t>18.4, pg 591</t>
    </r>
    <r>
      <rPr>
        <b/>
        <sz val="12"/>
        <color indexed="8"/>
        <rFont val="Times New Roman"/>
        <family val="1"/>
      </rPr>
      <t xml:space="preserve">)  </t>
    </r>
  </si>
  <si>
    <t>What are we interested in testing?</t>
  </si>
  <si>
    <t>Qualitative Measurement(Categorical)</t>
  </si>
  <si>
    <t>Quantitative Measurement (Truly a numerical measurement)</t>
  </si>
  <si>
    <t xml:space="preserve">Parameters (Proportion or Percentage meeting some criteria or criterion)  </t>
  </si>
  <si>
    <t>Parameters (Mean,  Slope or Correlation)</t>
  </si>
  <si>
    <t>Number of variables involved</t>
  </si>
  <si>
    <t>Single Mean [II]. Single Proportion [I], or specifying probabilities for the variables values [VI](multiple proportions specified)</t>
  </si>
  <si>
    <t>{one quantitative &amp; categorical with 3 or more  groups}, Means of 3 or more groups [IX]</t>
  </si>
  <si>
    <t>{one quantitative &amp; categorical with 2 groups}Two means [III, IV or V],</t>
  </si>
  <si>
    <t>{two quantitative }, Linear Relationship measured by slope or correlation [X]</t>
  </si>
  <si>
    <t>{two categorical with 2  groups each}, Two Proportions [VII or VIII if defined properly]</t>
  </si>
  <si>
    <t>{two categorical with 2 or more  groups each}, Test of Independence or Homogeniety  [VIII if defined properly]</t>
  </si>
  <si>
    <t>Multiple Regression with a quantitative Response variable [XI]</t>
  </si>
  <si>
    <t>Paired/blocked</t>
  </si>
  <si>
    <t>Paired t-test for 2 groups [V]</t>
  </si>
  <si>
    <t>Independent</t>
  </si>
  <si>
    <t>{categorical variable with 2 groups &amp; quantitative measurement}, Means [III or IV]</t>
  </si>
  <si>
    <t>{two categorical variables with 2 or more groups }, Statistical Independence between categories [VIII]</t>
  </si>
  <si>
    <t>{categorical variable with 3 or more  groups &amp; quantitative measurement}, Means [IX]</t>
  </si>
  <si>
    <t>Type of sample (Independent or paired/blocked) for more than one variable</t>
  </si>
  <si>
    <t>Linear Relationship with a pair of observations for two quantitative variables [X]</t>
  </si>
  <si>
    <t>Linear Relationship with a block of observations for each case {a quantitative response/dependent variable &amp; 2 or more other variables} [XI]</t>
  </si>
  <si>
    <r>
      <rPr>
        <sz val="11"/>
        <color indexed="8"/>
        <rFont val="Calibri"/>
        <family val="2"/>
      </rPr>
      <t>≥</t>
    </r>
    <r>
      <rPr>
        <sz val="11"/>
        <color indexed="8"/>
        <rFont val="Times New Roman"/>
        <family val="1"/>
      </rPr>
      <t xml:space="preserve"> 3</t>
    </r>
  </si>
  <si>
    <t>I believe that Urban facilities have more beds than Mixed facilities  and Mixed facilities have more than Rural facilites .</t>
  </si>
  <si>
    <t>We have two variables (One quantitative and one categorical with 3 categories/groups).</t>
  </si>
  <si>
    <t>IX</t>
  </si>
  <si>
    <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: </t>
    </r>
    <r>
      <rPr>
        <sz val="12"/>
        <rFont val="Calibri"/>
        <family val="2"/>
      </rPr>
      <t>µ</t>
    </r>
    <r>
      <rPr>
        <vertAlign val="subscript"/>
        <sz val="12"/>
        <rFont val="Calibri"/>
        <family val="2"/>
      </rPr>
      <t>Mixed</t>
    </r>
    <r>
      <rPr>
        <sz val="12"/>
        <rFont val="Calibri"/>
        <family val="2"/>
      </rPr>
      <t xml:space="preserve"> = µ</t>
    </r>
    <r>
      <rPr>
        <vertAlign val="subscript"/>
        <sz val="12"/>
        <rFont val="Calibri"/>
        <family val="2"/>
      </rPr>
      <t>Rural</t>
    </r>
    <r>
      <rPr>
        <sz val="12"/>
        <rFont val="Calibri"/>
        <family val="2"/>
      </rPr>
      <t xml:space="preserve"> = µ</t>
    </r>
    <r>
      <rPr>
        <vertAlign val="subscript"/>
        <sz val="12"/>
        <rFont val="Calibri"/>
        <family val="2"/>
      </rPr>
      <t>Urban</t>
    </r>
  </si>
  <si>
    <r>
      <t>H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: At least one mean is different (or equivalently that All means are not equal)</t>
    </r>
  </si>
  <si>
    <r>
      <t xml:space="preserve">Based on the statement I would like for the alternate to be  </t>
    </r>
    <r>
      <rPr>
        <sz val="12"/>
        <rFont val="Calibri"/>
        <family val="2"/>
      </rPr>
      <t>µ</t>
    </r>
    <r>
      <rPr>
        <vertAlign val="subscript"/>
        <sz val="12"/>
        <rFont val="Calibri"/>
        <family val="2"/>
      </rPr>
      <t>Urban</t>
    </r>
    <r>
      <rPr>
        <sz val="12"/>
        <rFont val="Calibri"/>
        <family val="2"/>
      </rPr>
      <t xml:space="preserve"> &gt; µ</t>
    </r>
    <r>
      <rPr>
        <vertAlign val="subscript"/>
        <sz val="12"/>
        <rFont val="Calibri"/>
        <family val="2"/>
      </rPr>
      <t>Mixed</t>
    </r>
    <r>
      <rPr>
        <sz val="12"/>
        <rFont val="Calibri"/>
        <family val="2"/>
      </rPr>
      <t xml:space="preserve"> &gt; µ</t>
    </r>
    <r>
      <rPr>
        <vertAlign val="subscript"/>
        <sz val="12"/>
        <rFont val="Calibri"/>
        <family val="2"/>
      </rPr>
      <t xml:space="preserve">Rural, </t>
    </r>
  </si>
  <si>
    <t>but we do not have a testing procedure to test this alternate.</t>
  </si>
  <si>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 = mean number of beds for the group</t>
    </r>
  </si>
  <si>
    <t>If I reject the null then I can compare the means to see if the difference agrees with my belief.</t>
  </si>
  <si>
    <t>I believe that facilities with Local control are larger than facilities with State control</t>
  </si>
  <si>
    <t>We have two variables (One quantitative and one categorical with 2 categories/groups).</t>
  </si>
  <si>
    <t>Data are not in pairs with a pair of observations for each of the 2 groups [NOT V].</t>
  </si>
  <si>
    <t>Choosing between III &amp; IV depends on variability between the groups and sample size.</t>
  </si>
  <si>
    <t>III or IV</t>
  </si>
  <si>
    <t>The text would tend to choose III since there is no prior evidence that the variances are the same for both gourps</t>
  </si>
  <si>
    <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: </t>
    </r>
    <r>
      <rPr>
        <sz val="12"/>
        <rFont val="Calibri"/>
        <family val="2"/>
      </rPr>
      <t>µ</t>
    </r>
    <r>
      <rPr>
        <vertAlign val="subscript"/>
        <sz val="12"/>
        <rFont val="Calibri"/>
        <family val="2"/>
      </rPr>
      <t>State</t>
    </r>
    <r>
      <rPr>
        <sz val="12"/>
        <rFont val="Calibri"/>
        <family val="2"/>
      </rPr>
      <t xml:space="preserve"> = µ</t>
    </r>
    <r>
      <rPr>
        <vertAlign val="subscript"/>
        <sz val="12"/>
        <rFont val="Calibri"/>
        <family val="2"/>
      </rPr>
      <t>Local</t>
    </r>
    <r>
      <rPr>
        <sz val="12"/>
        <rFont val="Calibri"/>
        <family val="2"/>
      </rPr>
      <t xml:space="preserve"> </t>
    </r>
  </si>
  <si>
    <r>
      <t>H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: </t>
    </r>
    <r>
      <rPr>
        <sz val="12"/>
        <rFont val="Calibri"/>
        <family val="2"/>
      </rPr>
      <t>µ</t>
    </r>
    <r>
      <rPr>
        <vertAlign val="subscript"/>
        <sz val="12"/>
        <rFont val="Calibri"/>
        <family val="2"/>
      </rPr>
      <t>State</t>
    </r>
    <r>
      <rPr>
        <sz val="12"/>
        <rFont val="Calibri"/>
        <family val="2"/>
      </rPr>
      <t xml:space="preserve"> &lt; µ</t>
    </r>
    <r>
      <rPr>
        <vertAlign val="subscript"/>
        <sz val="12"/>
        <rFont val="Calibri"/>
        <family val="2"/>
      </rPr>
      <t>Local</t>
    </r>
    <r>
      <rPr>
        <sz val="12"/>
        <rFont val="Calibri"/>
        <family val="2"/>
      </rPr>
      <t xml:space="preserve"> </t>
    </r>
  </si>
  <si>
    <t>We have two variables that are both qualitative or categorical.</t>
  </si>
  <si>
    <t>VIII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</si>
  <si>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The distribution of proportion Local is independent of Location.  (distribution of proportion Local is the same for all locations)</t>
    </r>
  </si>
  <si>
    <r>
      <t>H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: The distribution of proportion Local is NOT  independent of Location.  (distribution of proportion Local is NOT the same for all locations)</t>
    </r>
  </si>
  <si>
    <t>If I reject the null then I can compare the proportions to see if the difference agrees with my belief.</t>
  </si>
  <si>
    <t>Area</t>
  </si>
  <si>
    <t># Complaints</t>
  </si>
  <si>
    <t># of Beds</t>
  </si>
  <si>
    <t>Location</t>
  </si>
  <si>
    <t>Program</t>
  </si>
  <si>
    <t>Mixed</t>
  </si>
  <si>
    <t>Local</t>
  </si>
  <si>
    <t>State</t>
  </si>
  <si>
    <t>Rural</t>
  </si>
  <si>
    <t xml:space="preserve">Rural </t>
  </si>
  <si>
    <t>Urban</t>
  </si>
  <si>
    <r>
      <t>Below are examples of selecting the appropriate procedure and writing H</t>
    </r>
    <r>
      <rPr>
        <b/>
        <vertAlign val="subscript"/>
        <sz val="12"/>
        <color indexed="12"/>
        <rFont val="Calibri"/>
        <family val="2"/>
      </rPr>
      <t>0</t>
    </r>
    <r>
      <rPr>
        <b/>
        <sz val="12"/>
        <color indexed="12"/>
        <rFont val="Calibri"/>
        <family val="2"/>
      </rPr>
      <t xml:space="preserve"> &amp; H</t>
    </r>
    <r>
      <rPr>
        <b/>
        <vertAlign val="subscript"/>
        <sz val="12"/>
        <color indexed="12"/>
        <rFont val="Calibri"/>
        <family val="2"/>
      </rPr>
      <t>A</t>
    </r>
    <r>
      <rPr>
        <b/>
        <sz val="12"/>
        <color indexed="12"/>
        <rFont val="Calibri"/>
        <family val="2"/>
      </rPr>
      <t xml:space="preserve"> for the 10.79 data to the right</t>
    </r>
  </si>
  <si>
    <r>
      <t xml:space="preserve">Canavos &amp; Miller 10.79 </t>
    </r>
    <r>
      <rPr>
        <b/>
        <sz val="10"/>
        <color indexed="60"/>
        <rFont val="Arial"/>
        <family val="2"/>
      </rPr>
      <t>(1990 data on complaints about long-term care for facilities in VA )</t>
    </r>
  </si>
  <si>
    <r>
      <t>XII. (</t>
    </r>
    <r>
      <rPr>
        <b/>
        <sz val="8"/>
        <color indexed="8"/>
        <rFont val="Times New Roman"/>
        <family val="1"/>
      </rPr>
      <t>18.6, pg 595</t>
    </r>
    <r>
      <rPr>
        <b/>
        <sz val="12"/>
        <color indexed="8"/>
        <rFont val="Times New Roman"/>
        <family val="1"/>
      </rPr>
      <t xml:space="preserve">)  </t>
    </r>
  </si>
  <si>
    <r>
      <t xml:space="preserve">Slopes </t>
    </r>
    <r>
      <rPr>
        <b/>
        <sz val="10"/>
        <color indexed="8"/>
        <rFont val="Times New Roman"/>
        <family val="1"/>
      </rPr>
      <t>(1 Quantitative vs. k Independent Variables)</t>
    </r>
  </si>
  <si>
    <t>F &amp; t</t>
  </si>
  <si>
    <r>
      <rPr>
        <sz val="12"/>
        <color indexed="8"/>
        <rFont val="Times New Roman"/>
        <family val="1"/>
      </rPr>
      <t>Coeff.</t>
    </r>
    <r>
      <rPr>
        <b/>
        <sz val="10"/>
        <color indexed="8"/>
        <rFont val="Times New Roman"/>
        <family val="1"/>
      </rPr>
      <t xml:space="preserve"> (1 Dichotomous vs. k Independent Variables)</t>
    </r>
  </si>
  <si>
    <r>
      <t xml:space="preserve">Slope </t>
    </r>
    <r>
      <rPr>
        <b/>
        <sz val="10"/>
        <color indexed="8"/>
        <rFont val="Times New Roman"/>
        <family val="1"/>
      </rPr>
      <t>(1 Quantitative vs. 1 Independent Variable)</t>
    </r>
  </si>
  <si>
    <t>Categorical 
(3 or more categories)</t>
  </si>
  <si>
    <t>Categorical - 
Dichotomous 
(2 categories)</t>
  </si>
  <si>
    <t>Categorical 
(2 categories)</t>
  </si>
  <si>
    <t>Quantitative 
(1 variable)</t>
  </si>
  <si>
    <t xml:space="preserve">Quantitative 
(2 or more variables) </t>
  </si>
  <si>
    <r>
      <t xml:space="preserve">Multinomial Logistic Regression
</t>
    </r>
    <r>
      <rPr>
        <i/>
        <sz val="11"/>
        <color indexed="8"/>
        <rFont val="Calibri"/>
        <family val="2"/>
      </rPr>
      <t xml:space="preserve"> Not Covered in this Class</t>
    </r>
  </si>
  <si>
    <r>
      <rPr>
        <b/>
        <sz val="12"/>
        <rFont val="Times New Roman"/>
        <family val="1"/>
      </rPr>
      <t>XII</t>
    </r>
    <r>
      <rPr>
        <b/>
        <sz val="10"/>
        <rFont val="Times New Roman"/>
        <family val="1"/>
      </rPr>
      <t xml:space="preserve">. Logistic Regression
(1 Dichotomous vs. 
1 Predictor Variable)
</t>
    </r>
    <r>
      <rPr>
        <b/>
        <sz val="10"/>
        <color indexed="60"/>
        <rFont val="Times New Roman"/>
        <family val="1"/>
      </rPr>
      <t>[Fit Y by X] or {Fit Model]</t>
    </r>
  </si>
  <si>
    <r>
      <rPr>
        <b/>
        <sz val="12"/>
        <color indexed="8"/>
        <rFont val="Times New Roman"/>
        <family val="1"/>
      </rPr>
      <t>XII</t>
    </r>
    <r>
      <rPr>
        <b/>
        <sz val="10"/>
        <color indexed="8"/>
        <rFont val="Times New Roman"/>
        <family val="1"/>
      </rPr>
      <t xml:space="preserve">. Logistic Regression
(1 Dichotomous vs. 
k Predictor Variables)
</t>
    </r>
    <r>
      <rPr>
        <b/>
        <sz val="10"/>
        <color indexed="60"/>
        <rFont val="Times New Roman"/>
        <family val="1"/>
      </rPr>
      <t>[Fit Model]</t>
    </r>
  </si>
  <si>
    <r>
      <t>Excel - Data Analysis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description</t>
    </r>
    <r>
      <rPr>
        <sz val="12"/>
        <color indexed="8"/>
        <rFont val="Times New Roman"/>
        <family val="1"/>
      </rPr>
      <t xml:space="preserve">) </t>
    </r>
    <r>
      <rPr>
        <sz val="12"/>
        <color indexed="60"/>
        <rFont val="Times New Roman"/>
        <family val="1"/>
      </rPr>
      <t>[JMP]</t>
    </r>
  </si>
  <si>
    <r>
      <rPr>
        <b/>
        <sz val="10"/>
        <rFont val="Times New Roman"/>
        <family val="1"/>
      </rPr>
      <t>t-test Two-Sample Assuming Equal Variances</t>
    </r>
    <r>
      <rPr>
        <b/>
        <sz val="10"/>
        <color indexed="60"/>
        <rFont val="Times New Roman"/>
        <family val="1"/>
      </rPr>
      <t xml:space="preserve">
[Fit Y by X; Means/Anova/Pooled t]</t>
    </r>
  </si>
  <si>
    <r>
      <t xml:space="preserve">t-test Two-Sample Assuming Unequal Variances
</t>
    </r>
    <r>
      <rPr>
        <b/>
        <sz val="10"/>
        <color indexed="60"/>
        <rFont val="Times New Roman"/>
        <family val="1"/>
      </rPr>
      <t>[Fit Y by X;  t Test]</t>
    </r>
  </si>
  <si>
    <r>
      <t xml:space="preserve">t-test Paired Two Sample for Means  </t>
    </r>
    <r>
      <rPr>
        <b/>
        <sz val="10"/>
        <color indexed="60"/>
        <rFont val="Times New Roman"/>
        <family val="1"/>
      </rPr>
      <t>[Matched Pairs]</t>
    </r>
  </si>
  <si>
    <r>
      <t>(</t>
    </r>
    <r>
      <rPr>
        <i/>
        <sz val="10"/>
        <color indexed="8"/>
        <rFont val="Times New Roman"/>
        <family val="1"/>
      </rPr>
      <t xml:space="preserve">test of independence, </t>
    </r>
    <r>
      <rPr>
        <sz val="10"/>
        <color indexed="8"/>
        <rFont val="Times New Roman"/>
        <family val="1"/>
      </rPr>
      <t xml:space="preserve">CHITEST function)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[Fit Y by X] </t>
    </r>
  </si>
  <si>
    <r>
      <t xml:space="preserve">Anova: Single Factor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1-way ANOVA</t>
    </r>
    <r>
      <rPr>
        <sz val="10"/>
        <color indexed="8"/>
        <rFont val="Times New Roman"/>
        <family val="1"/>
      </rPr>
      <t xml:space="preserve">)
 </t>
    </r>
    <r>
      <rPr>
        <b/>
        <sz val="10"/>
        <color indexed="60"/>
        <rFont val="Times New Roman"/>
        <family val="1"/>
      </rPr>
      <t>[Fit Y by X; means/anova]</t>
    </r>
  </si>
  <si>
    <r>
      <rPr>
        <b/>
        <sz val="10"/>
        <rFont val="Times New Roman"/>
        <family val="1"/>
      </rPr>
      <t xml:space="preserve">Regression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Simple Linear Regression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
[Fit Y by X; Fit Line] or [Fit Model]</t>
    </r>
  </si>
  <si>
    <r>
      <t xml:space="preserve">Regression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Multiple Regression</t>
    </r>
    <r>
      <rPr>
        <sz val="11"/>
        <color indexed="8"/>
        <rFont val="Times New Roman"/>
        <family val="1"/>
      </rPr>
      <t>)</t>
    </r>
    <r>
      <rPr>
        <b/>
        <sz val="11"/>
        <color indexed="8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>[Fit Model]</t>
    </r>
  </si>
  <si>
    <r>
      <t>1-tail upper &amp; H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dependent</t>
    </r>
  </si>
  <si>
    <r>
      <t xml:space="preserve">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Bivariate Logistic Regression</t>
    </r>
    <r>
      <rPr>
        <sz val="11"/>
        <color indexed="8"/>
        <rFont val="Times New Roman"/>
        <family val="1"/>
      </rPr>
      <t>)</t>
    </r>
    <r>
      <rPr>
        <b/>
        <sz val="10"/>
        <color indexed="60"/>
        <rFont val="Times New Roman"/>
        <family val="1"/>
      </rPr>
      <t xml:space="preserve"> 
[Fit Y by X] or {Fit Model] </t>
    </r>
  </si>
  <si>
    <r>
      <t>Table of Relationship Analysis Testing Procedures Based on Type of Variables</t>
    </r>
    <r>
      <rPr>
        <b/>
        <sz val="12"/>
        <color indexed="60"/>
        <rFont val="Calibri"/>
        <family val="2"/>
      </rPr>
      <t xml:space="preserve"> </t>
    </r>
  </si>
  <si>
    <t>Variable Type for X or [predictor variable(s)]</t>
  </si>
  <si>
    <t xml:space="preserve">Variable Type for 
Y or Response Variable </t>
  </si>
  <si>
    <r>
      <rPr>
        <b/>
        <sz val="12"/>
        <color indexed="8"/>
        <rFont val="Times New Roman"/>
        <family val="1"/>
      </rPr>
      <t>III</t>
    </r>
    <r>
      <rPr>
        <sz val="12"/>
        <color indexed="8"/>
        <rFont val="Times New Roman"/>
        <family val="1"/>
      </rPr>
      <t xml:space="preserve">. 2 Means  </t>
    </r>
    <r>
      <rPr>
        <sz val="10"/>
        <color indexed="8"/>
        <rFont val="Times New Roman"/>
        <family val="1"/>
      </rPr>
      <t>(assume = variance)</t>
    </r>
  </si>
  <si>
    <r>
      <rPr>
        <b/>
        <sz val="12"/>
        <color indexed="8"/>
        <rFont val="Times New Roman"/>
        <family val="1"/>
      </rPr>
      <t>IX</t>
    </r>
    <r>
      <rPr>
        <sz val="12"/>
        <color indexed="8"/>
        <rFont val="Times New Roman"/>
        <family val="1"/>
      </rPr>
      <t xml:space="preserve">. ANOVA 
</t>
    </r>
    <r>
      <rPr>
        <sz val="10"/>
        <color indexed="8"/>
        <rFont val="Times New Roman"/>
        <family val="1"/>
      </rPr>
      <t>(All Group Means =)</t>
    </r>
    <r>
      <rPr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(k Independent Samples)</t>
    </r>
  </si>
  <si>
    <r>
      <rPr>
        <b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.  Simple Linear Regression 
</t>
    </r>
    <r>
      <rPr>
        <b/>
        <sz val="10"/>
        <color indexed="8"/>
        <rFont val="Times New Roman"/>
        <family val="1"/>
      </rPr>
      <t xml:space="preserve">(1 Quantitative vs. 
1 Predictor Variable) </t>
    </r>
  </si>
  <si>
    <r>
      <rPr>
        <b/>
        <sz val="12"/>
        <color indexed="8"/>
        <rFont val="Times New Roman"/>
        <family val="1"/>
      </rPr>
      <t>XI</t>
    </r>
    <r>
      <rPr>
        <sz val="12"/>
        <color indexed="8"/>
        <rFont val="Times New Roman"/>
        <family val="1"/>
      </rPr>
      <t xml:space="preserve">.  Multiple Linear Regression 
</t>
    </r>
    <r>
      <rPr>
        <b/>
        <sz val="10"/>
        <color indexed="8"/>
        <rFont val="Times New Roman"/>
        <family val="1"/>
      </rPr>
      <t>(1 Quantitative vs. 
k Predictor Variables)</t>
    </r>
  </si>
  <si>
    <r>
      <rPr>
        <b/>
        <sz val="12"/>
        <color indexed="8"/>
        <rFont val="Times New Roman"/>
        <family val="1"/>
      </rPr>
      <t>IV</t>
    </r>
    <r>
      <rPr>
        <sz val="12"/>
        <color indexed="8"/>
        <rFont val="Times New Roman"/>
        <family val="1"/>
      </rPr>
      <t>.  2 Means</t>
    </r>
    <r>
      <rPr>
        <sz val="10"/>
        <color indexed="8"/>
        <rFont val="Times New Roman"/>
        <family val="1"/>
      </rPr>
      <t xml:space="preserve"> (assume </t>
    </r>
    <r>
      <rPr>
        <sz val="10"/>
        <color indexed="8"/>
        <rFont val="Calibri"/>
        <family val="2"/>
      </rPr>
      <t>≠</t>
    </r>
    <r>
      <rPr>
        <sz val="10"/>
        <color indexed="8"/>
        <rFont val="Times New Roman"/>
        <family val="1"/>
      </rPr>
      <t xml:space="preserve"> variances)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</si>
  <si>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.  2 Means 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(Paired Sampling</t>
    </r>
    <r>
      <rPr>
        <sz val="12"/>
        <color indexed="8"/>
        <rFont val="Times New Roman"/>
        <family val="1"/>
      </rPr>
      <t>)</t>
    </r>
  </si>
  <si>
    <r>
      <rPr>
        <b/>
        <sz val="11"/>
        <color indexed="8"/>
        <rFont val="Times New Roman"/>
        <family val="1"/>
      </rPr>
      <t>VIII</t>
    </r>
    <r>
      <rPr>
        <sz val="11"/>
        <color indexed="8"/>
        <rFont val="Times New Roman"/>
        <family val="1"/>
      </rPr>
      <t>.  Independence of 2 Categorical Variables</t>
    </r>
  </si>
  <si>
    <r>
      <rPr>
        <b/>
        <sz val="12"/>
        <color indexed="8"/>
        <rFont val="Times New Roman"/>
        <family val="1"/>
      </rPr>
      <t>VII</t>
    </r>
    <r>
      <rPr>
        <sz val="12"/>
        <color indexed="8"/>
        <rFont val="Times New Roman"/>
        <family val="1"/>
      </rPr>
      <t xml:space="preserve">.  2 Proportions 
</t>
    </r>
    <r>
      <rPr>
        <b/>
        <sz val="10"/>
        <color indexed="8"/>
        <rFont val="Times New Roman"/>
        <family val="1"/>
      </rPr>
      <t>(2 Independent Samples)</t>
    </r>
  </si>
  <si>
    <r>
      <rPr>
        <b/>
        <sz val="11"/>
        <color indexed="8"/>
        <rFont val="Times New Roman"/>
        <family val="1"/>
      </rPr>
      <t xml:space="preserve">VIII. </t>
    </r>
    <r>
      <rPr>
        <sz val="11"/>
        <color indexed="8"/>
        <rFont val="Times New Roman"/>
        <family val="1"/>
      </rPr>
      <t xml:space="preserve"> Independence of 2 Categorical Variables</t>
    </r>
  </si>
  <si>
    <r>
      <rPr>
        <b/>
        <sz val="12"/>
        <rFont val="Times New Roman"/>
        <family val="1"/>
      </rPr>
      <t>XII</t>
    </r>
    <r>
      <rPr>
        <b/>
        <sz val="10"/>
        <rFont val="Times New Roman"/>
        <family val="1"/>
      </rPr>
      <t>. Logistic Regression
(1 Dichotomous vs. 
1 Predictor Variable)</t>
    </r>
  </si>
  <si>
    <r>
      <rPr>
        <b/>
        <sz val="12"/>
        <color indexed="8"/>
        <rFont val="Times New Roman"/>
        <family val="1"/>
      </rPr>
      <t>XII</t>
    </r>
    <r>
      <rPr>
        <b/>
        <sz val="10"/>
        <color indexed="8"/>
        <rFont val="Times New Roman"/>
        <family val="1"/>
      </rPr>
      <t>. Logistic Regression
(1 Dichotomous vs. 
k Predictor Variables)</t>
    </r>
  </si>
  <si>
    <r>
      <t xml:space="preserve">Green shading denotes that </t>
    </r>
    <r>
      <rPr>
        <b/>
        <sz val="16"/>
        <color indexed="8"/>
        <rFont val="Calibri"/>
        <family val="2"/>
      </rPr>
      <t xml:space="preserve">Data consist of Independent Samples for each category </t>
    </r>
  </si>
  <si>
    <r>
      <t xml:space="preserve">Lavender shading denotes that </t>
    </r>
    <r>
      <rPr>
        <b/>
        <sz val="16"/>
        <color indexed="8"/>
        <rFont val="Calibri"/>
        <family val="2"/>
      </rPr>
      <t xml:space="preserve">Data consist of a pair/block of values for each case </t>
    </r>
  </si>
  <si>
    <r>
      <t>Table of Relationship Analysis Testing Procedures Based on Type of Variables</t>
    </r>
    <r>
      <rPr>
        <b/>
        <sz val="12"/>
        <color indexed="60"/>
        <rFont val="Calibri"/>
        <family val="2"/>
      </rPr>
      <t xml:space="preserve"> [JMP procedure]</t>
    </r>
  </si>
  <si>
    <r>
      <rPr>
        <b/>
        <sz val="12"/>
        <color indexed="8"/>
        <rFont val="Times New Roman"/>
        <family val="1"/>
      </rPr>
      <t>III</t>
    </r>
    <r>
      <rPr>
        <sz val="12"/>
        <color indexed="8"/>
        <rFont val="Times New Roman"/>
        <family val="1"/>
      </rPr>
      <t xml:space="preserve">. 2 Means  </t>
    </r>
    <r>
      <rPr>
        <sz val="10"/>
        <color indexed="8"/>
        <rFont val="Times New Roman"/>
        <family val="1"/>
      </rPr>
      <t>(assume = variance)</t>
    </r>
    <r>
      <rPr>
        <sz val="12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or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 xml:space="preserve">)
</t>
    </r>
    <r>
      <rPr>
        <b/>
        <sz val="8"/>
        <color indexed="60"/>
        <rFont val="Times New Roman"/>
        <family val="1"/>
      </rPr>
      <t>[Fit Y by X; Means/Anova/Pooled t]</t>
    </r>
  </si>
  <si>
    <r>
      <rPr>
        <b/>
        <sz val="12"/>
        <color indexed="8"/>
        <rFont val="Times New Roman"/>
        <family val="1"/>
      </rPr>
      <t>IX</t>
    </r>
    <r>
      <rPr>
        <sz val="12"/>
        <color indexed="8"/>
        <rFont val="Times New Roman"/>
        <family val="1"/>
      </rPr>
      <t xml:space="preserve">. ANOVA 
Equality of k Means 
</t>
    </r>
    <r>
      <rPr>
        <b/>
        <sz val="10"/>
        <color indexed="8"/>
        <rFont val="Times New Roman"/>
        <family val="1"/>
      </rPr>
      <t xml:space="preserve">(k Independent Samples)
</t>
    </r>
    <r>
      <rPr>
        <b/>
        <sz val="10"/>
        <color indexed="60"/>
        <rFont val="Times New Roman"/>
        <family val="1"/>
      </rPr>
      <t>[Fit Y by X; means/anova]</t>
    </r>
  </si>
  <si>
    <r>
      <rPr>
        <b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.  Simple Linear Regression 
</t>
    </r>
    <r>
      <rPr>
        <b/>
        <sz val="10"/>
        <color indexed="8"/>
        <rFont val="Times New Roman"/>
        <family val="1"/>
      </rPr>
      <t xml:space="preserve">(1 Quantitative vs. 
1 Predictor Variable) 
</t>
    </r>
    <r>
      <rPr>
        <b/>
        <sz val="10"/>
        <color indexed="60"/>
        <rFont val="Times New Roman"/>
        <family val="1"/>
      </rPr>
      <t>[Fit Y by X; Fit Line]
or [Fit Model]</t>
    </r>
  </si>
  <si>
    <r>
      <rPr>
        <b/>
        <sz val="12"/>
        <color indexed="8"/>
        <rFont val="Times New Roman"/>
        <family val="1"/>
      </rPr>
      <t>XI</t>
    </r>
    <r>
      <rPr>
        <sz val="12"/>
        <color indexed="8"/>
        <rFont val="Times New Roman"/>
        <family val="1"/>
      </rPr>
      <t xml:space="preserve">.  Multiple Linear Regression 
</t>
    </r>
    <r>
      <rPr>
        <b/>
        <sz val="10"/>
        <color indexed="8"/>
        <rFont val="Times New Roman"/>
        <family val="1"/>
      </rPr>
      <t xml:space="preserve">(1 Quantitative vs. 
k Predictor Variables)
</t>
    </r>
    <r>
      <rPr>
        <b/>
        <sz val="10"/>
        <color indexed="60"/>
        <rFont val="Times New Roman"/>
        <family val="1"/>
      </rPr>
      <t>[Fit Model]</t>
    </r>
  </si>
  <si>
    <r>
      <rPr>
        <b/>
        <sz val="12"/>
        <color indexed="8"/>
        <rFont val="Times New Roman"/>
        <family val="1"/>
      </rPr>
      <t>IV</t>
    </r>
    <r>
      <rPr>
        <sz val="12"/>
        <color indexed="8"/>
        <rFont val="Times New Roman"/>
        <family val="1"/>
      </rPr>
      <t>.  2 Means</t>
    </r>
    <r>
      <rPr>
        <sz val="10"/>
        <color indexed="8"/>
        <rFont val="Times New Roman"/>
        <family val="1"/>
      </rPr>
      <t xml:space="preserve"> (assume </t>
    </r>
    <r>
      <rPr>
        <sz val="10"/>
        <color indexed="8"/>
        <rFont val="Calibri"/>
        <family val="2"/>
      </rPr>
      <t>≠</t>
    </r>
    <r>
      <rPr>
        <sz val="10"/>
        <color indexed="8"/>
        <rFont val="Times New Roman"/>
        <family val="1"/>
      </rPr>
      <t xml:space="preserve"> variances)</t>
    </r>
    <r>
      <rPr>
        <sz val="12"/>
        <color indexed="8"/>
        <rFont val="Times New Roman"/>
        <family val="1"/>
      </rPr>
      <t xml:space="preserve"> 
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&amp;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 xml:space="preserve">)
</t>
    </r>
    <r>
      <rPr>
        <b/>
        <sz val="8"/>
        <color indexed="60"/>
        <rFont val="Times New Roman"/>
        <family val="1"/>
      </rPr>
      <t>[Fit Y by X;  t Test]</t>
    </r>
  </si>
  <si>
    <r>
      <rPr>
        <b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.  2 Means 
</t>
    </r>
    <r>
      <rPr>
        <b/>
        <sz val="10"/>
        <color indexed="8"/>
        <rFont val="Times New Roman"/>
        <family val="1"/>
      </rPr>
      <t>(Paired Sampling</t>
    </r>
    <r>
      <rPr>
        <sz val="12"/>
        <color indexed="8"/>
        <rFont val="Times New Roman"/>
        <family val="1"/>
      </rPr>
      <t xml:space="preserve">)
</t>
    </r>
    <r>
      <rPr>
        <sz val="10"/>
        <color indexed="60"/>
        <rFont val="Times New Roman"/>
        <family val="1"/>
      </rPr>
      <t>[Matched Pairs]</t>
    </r>
  </si>
  <si>
    <r>
      <rPr>
        <b/>
        <sz val="11"/>
        <color indexed="8"/>
        <rFont val="Times New Roman"/>
        <family val="1"/>
      </rPr>
      <t>VIII</t>
    </r>
    <r>
      <rPr>
        <sz val="11"/>
        <color indexed="8"/>
        <rFont val="Times New Roman"/>
        <family val="1"/>
      </rPr>
      <t xml:space="preserve">.  Independence of 2 Categorical Variables
</t>
    </r>
    <r>
      <rPr>
        <b/>
        <sz val="10"/>
        <color indexed="60"/>
        <rFont val="Times New Roman"/>
        <family val="1"/>
      </rPr>
      <t xml:space="preserve">[Fit Y by X] </t>
    </r>
  </si>
  <si>
    <r>
      <rPr>
        <b/>
        <sz val="11"/>
        <color indexed="8"/>
        <rFont val="Times New Roman"/>
        <family val="1"/>
      </rPr>
      <t>VIII</t>
    </r>
    <r>
      <rPr>
        <sz val="11"/>
        <color indexed="8"/>
        <rFont val="Times New Roman"/>
        <family val="1"/>
      </rPr>
      <t xml:space="preserve">.  Independence of 2 Categorical Variables
</t>
    </r>
    <r>
      <rPr>
        <b/>
        <sz val="10"/>
        <color indexed="60"/>
        <rFont val="Times New Roman"/>
        <family val="1"/>
      </rPr>
      <t xml:space="preserve">[Fit Y by X]  </t>
    </r>
  </si>
  <si>
    <r>
      <rPr>
        <b/>
        <sz val="11"/>
        <color indexed="8"/>
        <rFont val="Times New Roman"/>
        <family val="1"/>
      </rPr>
      <t>VIII</t>
    </r>
    <r>
      <rPr>
        <sz val="11"/>
        <color indexed="8"/>
        <rFont val="Times New Roman"/>
        <family val="1"/>
      </rPr>
      <t xml:space="preserve">.  Independence of 2 Categorical Variables 
</t>
    </r>
    <r>
      <rPr>
        <b/>
        <sz val="10"/>
        <color indexed="60"/>
        <rFont val="Times New Roman"/>
        <family val="1"/>
      </rPr>
      <t xml:space="preserve">[Fit Y by X] </t>
    </r>
  </si>
  <si>
    <r>
      <rPr>
        <b/>
        <sz val="11"/>
        <color indexed="8"/>
        <rFont val="Times New Roman"/>
        <family val="1"/>
      </rPr>
      <t>VIII</t>
    </r>
    <r>
      <rPr>
        <sz val="11"/>
        <color indexed="8"/>
        <rFont val="Times New Roman"/>
        <family val="1"/>
      </rPr>
      <t xml:space="preserve">.  Independence of 2 Categorical Variables   </t>
    </r>
    <r>
      <rPr>
        <b/>
        <sz val="10"/>
        <color indexed="60"/>
        <rFont val="Times New Roman"/>
        <family val="1"/>
      </rPr>
      <t xml:space="preserve">[Fit Y by X] </t>
    </r>
  </si>
  <si>
    <r>
      <t xml:space="preserve">Hypothesis Testing procedures covered in class from the Sharpe text </t>
    </r>
    <r>
      <rPr>
        <b/>
        <sz val="12"/>
        <color indexed="62"/>
        <rFont val="Calibri"/>
        <family val="2"/>
      </rPr>
      <t>(Confidence intervals on page 465 not covered)</t>
    </r>
  </si>
  <si>
    <t xml:space="preserve">Green shading denotes that Data consist of Independent Samples for each category </t>
  </si>
  <si>
    <t xml:space="preserve">Lavender shading denotes that Data consist of a pair/block of values for each case </t>
  </si>
  <si>
    <t>Not clear distinction, Dr. Andrews would choose III because the sample sizes are similar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</si>
</sst>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vertAlign val="subscript"/>
      <sz val="11"/>
      <color indexed="8"/>
      <name val="Calibri"/>
      <family val="2"/>
    </font>
    <font>
      <i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Calibri"/>
      <family val="2"/>
    </font>
    <font>
      <vertAlign val="subscript"/>
      <sz val="11"/>
      <color indexed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0"/>
      <name val="Calibri"/>
      <family val="2"/>
    </font>
    <font>
      <b/>
      <sz val="10"/>
      <color indexed="60"/>
      <name val="Arial"/>
      <family val="2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i/>
      <sz val="11"/>
      <color indexed="8"/>
      <name val="Calibri"/>
      <family val="2"/>
    </font>
    <font>
      <b/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8"/>
      <name val="Times New Roman"/>
      <family val="1"/>
    </font>
    <font>
      <b/>
      <sz val="12"/>
      <color indexed="60"/>
      <name val="Calibri"/>
      <family val="2"/>
    </font>
    <font>
      <sz val="10"/>
      <color indexed="6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6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60"/>
      <name val="Calibri"/>
      <family val="2"/>
    </font>
    <font>
      <sz val="11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2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14"/>
      <color theme="9" tint="-0.4999699890613556"/>
      <name val="Calibri"/>
      <family val="2"/>
    </font>
    <font>
      <sz val="11"/>
      <color rgb="FF0000FF"/>
      <name val="Times New Roman"/>
      <family val="1"/>
    </font>
    <font>
      <b/>
      <sz val="10"/>
      <color rgb="FFFF0000"/>
      <name val="Arial"/>
      <family val="2"/>
    </font>
    <font>
      <b/>
      <sz val="12"/>
      <color rgb="FF0000FF"/>
      <name val="Calibri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0000F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thick"/>
      <right style="double"/>
      <top style="thick"/>
      <bottom style="thin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99" fillId="0" borderId="10" xfId="0" applyFont="1" applyBorder="1" applyAlignment="1">
      <alignment horizontal="center" vertical="top" wrapText="1"/>
    </xf>
    <xf numFmtId="0" fontId="100" fillId="0" borderId="11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0" fontId="99" fillId="0" borderId="12" xfId="0" applyFont="1" applyBorder="1" applyAlignment="1">
      <alignment horizontal="center" vertical="top" wrapText="1"/>
    </xf>
    <xf numFmtId="0" fontId="100" fillId="0" borderId="13" xfId="0" applyFont="1" applyBorder="1" applyAlignment="1">
      <alignment horizontal="center" vertical="top" wrapText="1"/>
    </xf>
    <xf numFmtId="0" fontId="99" fillId="0" borderId="13" xfId="0" applyFont="1" applyBorder="1" applyAlignment="1">
      <alignment horizontal="center" vertical="top" wrapText="1"/>
    </xf>
    <xf numFmtId="0" fontId="101" fillId="0" borderId="13" xfId="0" applyFont="1" applyBorder="1" applyAlignment="1">
      <alignment horizontal="center" vertical="top" wrapText="1"/>
    </xf>
    <xf numFmtId="0" fontId="102" fillId="0" borderId="13" xfId="0" applyFont="1" applyBorder="1" applyAlignment="1">
      <alignment horizontal="center" vertical="top" wrapText="1"/>
    </xf>
    <xf numFmtId="0" fontId="102" fillId="0" borderId="0" xfId="0" applyFont="1" applyAlignment="1">
      <alignment horizontal="center"/>
    </xf>
    <xf numFmtId="0" fontId="10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3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5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106" fillId="0" borderId="0" xfId="0" applyFont="1" applyAlignment="1">
      <alignment/>
    </xf>
    <xf numFmtId="0" fontId="75" fillId="0" borderId="0" xfId="0" applyFont="1" applyAlignment="1">
      <alignment/>
    </xf>
    <xf numFmtId="0" fontId="107" fillId="0" borderId="0" xfId="0" applyFont="1" applyAlignment="1">
      <alignment/>
    </xf>
    <xf numFmtId="0" fontId="106" fillId="0" borderId="0" xfId="0" applyFont="1" applyAlignment="1" quotePrefix="1">
      <alignment horizontal="center"/>
    </xf>
    <xf numFmtId="0" fontId="74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0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01" fillId="0" borderId="0" xfId="56" applyFont="1">
      <alignment/>
      <protection/>
    </xf>
    <xf numFmtId="0" fontId="102" fillId="0" borderId="0" xfId="56" applyFont="1">
      <alignment/>
      <protection/>
    </xf>
    <xf numFmtId="0" fontId="108" fillId="0" borderId="0" xfId="56" applyFont="1">
      <alignment/>
      <protection/>
    </xf>
    <xf numFmtId="0" fontId="102" fillId="3" borderId="0" xfId="56" applyFont="1" applyFill="1">
      <alignment/>
      <protection/>
    </xf>
    <xf numFmtId="0" fontId="102" fillId="0" borderId="0" xfId="56" applyFont="1" applyAlignment="1">
      <alignment horizontal="center"/>
      <protection/>
    </xf>
    <xf numFmtId="0" fontId="32" fillId="0" borderId="0" xfId="57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34" fillId="0" borderId="0" xfId="55" applyFont="1">
      <alignment/>
      <protection/>
    </xf>
    <xf numFmtId="0" fontId="109" fillId="0" borderId="0" xfId="55" applyFont="1" applyAlignment="1">
      <alignment horizontal="center"/>
      <protection/>
    </xf>
    <xf numFmtId="0" fontId="33" fillId="0" borderId="0" xfId="55" applyFont="1">
      <alignment/>
      <protection/>
    </xf>
    <xf numFmtId="0" fontId="110" fillId="0" borderId="0" xfId="0" applyFont="1" applyAlignment="1">
      <alignment/>
    </xf>
    <xf numFmtId="0" fontId="111" fillId="0" borderId="0" xfId="55" applyFont="1">
      <alignment/>
      <protection/>
    </xf>
    <xf numFmtId="0" fontId="111" fillId="0" borderId="0" xfId="55" applyFont="1" applyAlignment="1">
      <alignment horizontal="center"/>
      <protection/>
    </xf>
    <xf numFmtId="0" fontId="13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7" fillId="0" borderId="0" xfId="0" applyFont="1" applyAlignment="1">
      <alignment/>
    </xf>
    <xf numFmtId="0" fontId="9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0" fillId="10" borderId="15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97" fillId="10" borderId="0" xfId="0" applyFont="1" applyFill="1" applyAlignment="1">
      <alignment horizontal="left"/>
    </xf>
    <xf numFmtId="0" fontId="97" fillId="11" borderId="0" xfId="0" applyFont="1" applyFill="1" applyAlignment="1">
      <alignment horizontal="left"/>
    </xf>
    <xf numFmtId="0" fontId="100" fillId="11" borderId="16" xfId="0" applyFont="1" applyFill="1" applyBorder="1" applyAlignment="1">
      <alignment horizontal="center" vertical="center" wrapText="1"/>
    </xf>
    <xf numFmtId="0" fontId="100" fillId="10" borderId="17" xfId="0" applyFont="1" applyFill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102" fillId="10" borderId="19" xfId="0" applyFont="1" applyFill="1" applyBorder="1" applyAlignment="1">
      <alignment horizontal="center" vertical="center" wrapText="1"/>
    </xf>
    <xf numFmtId="0" fontId="102" fillId="10" borderId="20" xfId="0" applyFont="1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97" fillId="0" borderId="17" xfId="0" applyFont="1" applyBorder="1" applyAlignment="1">
      <alignment horizontal="center" wrapText="1"/>
    </xf>
    <xf numFmtId="0" fontId="97" fillId="0" borderId="21" xfId="0" applyFont="1" applyBorder="1" applyAlignment="1">
      <alignment horizontal="center" wrapText="1"/>
    </xf>
    <xf numFmtId="0" fontId="97" fillId="0" borderId="22" xfId="0" applyFont="1" applyBorder="1" applyAlignment="1">
      <alignment horizontal="center" wrapText="1"/>
    </xf>
    <xf numFmtId="0" fontId="100" fillId="10" borderId="23" xfId="0" applyFont="1" applyFill="1" applyBorder="1" applyAlignment="1">
      <alignment horizontal="center" vertical="center" wrapText="1"/>
    </xf>
    <xf numFmtId="0" fontId="102" fillId="10" borderId="16" xfId="0" applyFont="1" applyFill="1" applyBorder="1" applyAlignment="1">
      <alignment horizontal="center" vertical="center" wrapText="1"/>
    </xf>
    <xf numFmtId="0" fontId="97" fillId="0" borderId="24" xfId="0" applyFont="1" applyBorder="1" applyAlignment="1">
      <alignment horizontal="center" wrapText="1"/>
    </xf>
    <xf numFmtId="0" fontId="97" fillId="0" borderId="25" xfId="0" applyFont="1" applyBorder="1" applyAlignment="1">
      <alignment horizontal="center" wrapText="1"/>
    </xf>
    <xf numFmtId="0" fontId="97" fillId="0" borderId="26" xfId="0" applyFont="1" applyBorder="1" applyAlignment="1">
      <alignment horizont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27" xfId="0" applyFont="1" applyBorder="1" applyAlignment="1">
      <alignment horizontal="center"/>
    </xf>
    <xf numFmtId="0" fontId="112" fillId="0" borderId="13" xfId="0" applyFont="1" applyFill="1" applyBorder="1" applyAlignment="1">
      <alignment horizontal="center" vertical="top" wrapText="1"/>
    </xf>
    <xf numFmtId="0" fontId="113" fillId="0" borderId="13" xfId="0" applyFont="1" applyBorder="1" applyAlignment="1">
      <alignment horizontal="center" vertical="top" wrapText="1"/>
    </xf>
    <xf numFmtId="0" fontId="113" fillId="0" borderId="13" xfId="0" applyFont="1" applyBorder="1" applyAlignment="1">
      <alignment horizontal="center" vertical="center" wrapText="1"/>
    </xf>
    <xf numFmtId="0" fontId="114" fillId="0" borderId="13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top" wrapText="1"/>
    </xf>
    <xf numFmtId="0" fontId="115" fillId="0" borderId="26" xfId="0" applyFont="1" applyBorder="1" applyAlignment="1">
      <alignment horizontal="center" wrapText="1"/>
    </xf>
    <xf numFmtId="0" fontId="97" fillId="0" borderId="28" xfId="0" applyFont="1" applyBorder="1" applyAlignment="1">
      <alignment horizontal="center" wrapText="1"/>
    </xf>
    <xf numFmtId="0" fontId="97" fillId="0" borderId="29" xfId="0" applyFont="1" applyBorder="1" applyAlignment="1">
      <alignment horizont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00" fillId="10" borderId="35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16" fillId="33" borderId="0" xfId="0" applyFont="1" applyFill="1" applyAlignment="1">
      <alignment horizontal="left" wrapText="1" readingOrder="1"/>
    </xf>
    <xf numFmtId="0" fontId="0" fillId="11" borderId="3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102" fillId="10" borderId="40" xfId="0" applyFont="1" applyFill="1" applyBorder="1" applyAlignment="1">
      <alignment horizontal="center" vertical="center" wrapText="1"/>
    </xf>
    <xf numFmtId="0" fontId="102" fillId="10" borderId="41" xfId="0" applyFont="1" applyFill="1" applyBorder="1" applyAlignment="1">
      <alignment horizontal="center" vertical="center" wrapText="1"/>
    </xf>
    <xf numFmtId="0" fontId="50" fillId="11" borderId="40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3" fillId="11" borderId="42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16" fillId="34" borderId="0" xfId="0" applyFont="1" applyFill="1" applyAlignment="1">
      <alignment horizontal="left" wrapText="1" readingOrder="1"/>
    </xf>
    <xf numFmtId="0" fontId="117" fillId="0" borderId="0" xfId="0" applyFont="1" applyAlignment="1">
      <alignment horizontal="center"/>
    </xf>
    <xf numFmtId="0" fontId="115" fillId="0" borderId="44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5" fillId="0" borderId="14" xfId="0" applyFont="1" applyBorder="1" applyAlignment="1">
      <alignment horizontal="center"/>
    </xf>
    <xf numFmtId="0" fontId="97" fillId="0" borderId="45" xfId="0" applyFont="1" applyBorder="1" applyAlignment="1">
      <alignment horizontal="center" vertical="center" wrapText="1"/>
    </xf>
    <xf numFmtId="0" fontId="97" fillId="0" borderId="46" xfId="0" applyFont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100" fillId="10" borderId="48" xfId="0" applyFont="1" applyFill="1" applyBorder="1" applyAlignment="1">
      <alignment horizontal="center" vertical="center" wrapText="1"/>
    </xf>
    <xf numFmtId="0" fontId="100" fillId="10" borderId="41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vertical="center" wrapText="1"/>
    </xf>
    <xf numFmtId="0" fontId="100" fillId="11" borderId="48" xfId="0" applyFont="1" applyFill="1" applyBorder="1" applyAlignment="1">
      <alignment horizontal="center" vertical="center" wrapText="1"/>
    </xf>
    <xf numFmtId="0" fontId="100" fillId="11" borderId="4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100" fillId="11" borderId="49" xfId="0" applyFont="1" applyFill="1" applyBorder="1" applyAlignment="1">
      <alignment horizontal="center" vertical="center" wrapText="1"/>
    </xf>
    <xf numFmtId="0" fontId="100" fillId="11" borderId="43" xfId="0" applyFont="1" applyFill="1" applyBorder="1" applyAlignment="1">
      <alignment horizontal="center" vertical="center" wrapText="1"/>
    </xf>
    <xf numFmtId="0" fontId="100" fillId="10" borderId="21" xfId="0" applyFont="1" applyFill="1" applyBorder="1" applyAlignment="1">
      <alignment horizontal="center" vertical="center" wrapText="1"/>
    </xf>
    <xf numFmtId="0" fontId="100" fillId="10" borderId="50" xfId="0" applyFont="1" applyFill="1" applyBorder="1" applyAlignment="1">
      <alignment horizontal="center" vertical="center" wrapText="1"/>
    </xf>
    <xf numFmtId="0" fontId="100" fillId="10" borderId="51" xfId="0" applyFont="1" applyFill="1" applyBorder="1" applyAlignment="1">
      <alignment horizontal="center" vertical="center" wrapText="1"/>
    </xf>
    <xf numFmtId="0" fontId="100" fillId="11" borderId="21" xfId="0" applyFont="1" applyFill="1" applyBorder="1" applyAlignment="1">
      <alignment horizontal="center" vertical="center" wrapText="1"/>
    </xf>
    <xf numFmtId="0" fontId="100" fillId="11" borderId="50" xfId="0" applyFont="1" applyFill="1" applyBorder="1" applyAlignment="1">
      <alignment horizontal="center" vertical="center" wrapText="1"/>
    </xf>
    <xf numFmtId="0" fontId="100" fillId="11" borderId="51" xfId="0" applyFont="1" applyFill="1" applyBorder="1" applyAlignment="1">
      <alignment horizontal="center" vertical="center" wrapText="1"/>
    </xf>
    <xf numFmtId="0" fontId="100" fillId="11" borderId="45" xfId="0" applyFont="1" applyFill="1" applyBorder="1" applyAlignment="1">
      <alignment horizontal="center" vertical="center" wrapText="1"/>
    </xf>
    <xf numFmtId="0" fontId="100" fillId="11" borderId="46" xfId="0" applyFont="1" applyFill="1" applyBorder="1" applyAlignment="1">
      <alignment horizontal="center" vertical="center" wrapText="1"/>
    </xf>
    <xf numFmtId="0" fontId="100" fillId="11" borderId="39" xfId="0" applyFont="1" applyFill="1" applyBorder="1" applyAlignment="1">
      <alignment horizontal="center" vertical="center" wrapText="1"/>
    </xf>
    <xf numFmtId="0" fontId="102" fillId="10" borderId="52" xfId="0" applyFont="1" applyFill="1" applyBorder="1" applyAlignment="1">
      <alignment horizontal="center" vertical="center" wrapText="1"/>
    </xf>
    <xf numFmtId="0" fontId="102" fillId="10" borderId="51" xfId="0" applyFont="1" applyFill="1" applyBorder="1" applyAlignment="1">
      <alignment horizontal="center" vertical="center" wrapText="1"/>
    </xf>
    <xf numFmtId="0" fontId="112" fillId="11" borderId="52" xfId="0" applyFont="1" applyFill="1" applyBorder="1" applyAlignment="1">
      <alignment horizontal="center"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11</xdr:col>
      <xdr:colOff>295275</xdr:colOff>
      <xdr:row>21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48100"/>
          <a:ext cx="7000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believe that the Urban facilities have a higher proportion Local than Mixed facilities  and Mixed facilities have  a higher proportion Local than Rural facilites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</xdr:col>
      <xdr:colOff>838200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906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sample variance or standard deviation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calculate the SE</a:t>
          </a:r>
        </a:p>
      </xdr:txBody>
    </xdr:sp>
    <xdr:clientData/>
  </xdr:twoCellAnchor>
  <xdr:twoCellAnchor>
    <xdr:from>
      <xdr:col>2</xdr:col>
      <xdr:colOff>533400</xdr:colOff>
      <xdr:row>17</xdr:row>
      <xdr:rowOff>133350</xdr:rowOff>
    </xdr:from>
    <xdr:to>
      <xdr:col>7</xdr:col>
      <xdr:colOff>304800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3371850"/>
          <a:ext cx="41719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Critical values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are used to create confidence intervals (normal &amp; t) 
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and to test hypotheses with the critical value method.</a:t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819150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390525"/>
          <a:ext cx="1971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 denotes a standard normal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mean=0 &amp; Std. Dev.=1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</xdr:col>
      <xdr:colOff>838200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906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sample variance or standard deviation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calculate the SE</a:t>
          </a:r>
        </a:p>
      </xdr:txBody>
    </xdr:sp>
    <xdr:clientData/>
  </xdr:twoCellAnchor>
  <xdr:twoCellAnchor>
    <xdr:from>
      <xdr:col>2</xdr:col>
      <xdr:colOff>533400</xdr:colOff>
      <xdr:row>17</xdr:row>
      <xdr:rowOff>133350</xdr:rowOff>
    </xdr:from>
    <xdr:to>
      <xdr:col>8</xdr:col>
      <xdr:colOff>304800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3371850"/>
          <a:ext cx="5010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These functions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are used to calculate p-values for hypothesis testing</a:t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819150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390525"/>
          <a:ext cx="1971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 denotes a standard normal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mean=0 &amp; Std. Dev.=1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9.7109375" style="0" customWidth="1"/>
    <col min="2" max="2" width="42.00390625" style="0" customWidth="1"/>
    <col min="3" max="3" width="47.421875" style="0" customWidth="1"/>
    <col min="4" max="4" width="14.57421875" style="9" customWidth="1"/>
    <col min="5" max="5" width="27.57421875" style="0" customWidth="1"/>
  </cols>
  <sheetData>
    <row r="1" spans="1:5" ht="18.75" customHeight="1">
      <c r="A1" s="87" t="s">
        <v>228</v>
      </c>
      <c r="B1" s="87"/>
      <c r="C1" s="87"/>
      <c r="D1" s="87"/>
      <c r="E1" s="70"/>
    </row>
    <row r="2" spans="1:3" ht="15.75" customHeight="1" thickBot="1">
      <c r="A2" s="71"/>
      <c r="B2" s="71"/>
      <c r="C2" s="71"/>
    </row>
    <row r="3" spans="1:5" ht="16.5" thickBot="1">
      <c r="A3" s="1" t="s">
        <v>0</v>
      </c>
      <c r="B3" s="2" t="s">
        <v>1</v>
      </c>
      <c r="C3" s="3" t="s">
        <v>191</v>
      </c>
      <c r="D3" s="10" t="s">
        <v>28</v>
      </c>
      <c r="E3" s="11" t="s">
        <v>34</v>
      </c>
    </row>
    <row r="4" spans="1:5" ht="20.25" customHeight="1" thickBot="1">
      <c r="A4" s="68" t="s">
        <v>109</v>
      </c>
      <c r="B4" s="41" t="s">
        <v>4</v>
      </c>
      <c r="C4" s="5" t="s">
        <v>5</v>
      </c>
      <c r="D4" s="10" t="s">
        <v>32</v>
      </c>
      <c r="E4" s="11" t="s">
        <v>35</v>
      </c>
    </row>
    <row r="5" spans="1:5" ht="20.25" customHeight="1" thickBot="1">
      <c r="A5" s="68" t="s">
        <v>110</v>
      </c>
      <c r="B5" s="41" t="s">
        <v>7</v>
      </c>
      <c r="C5" s="6" t="s">
        <v>8</v>
      </c>
      <c r="D5" s="10" t="s">
        <v>29</v>
      </c>
      <c r="E5" s="11" t="s">
        <v>35</v>
      </c>
    </row>
    <row r="6" spans="1:5" s="25" customFormat="1" ht="26.25" thickBot="1">
      <c r="A6" s="69" t="s">
        <v>112</v>
      </c>
      <c r="B6" s="43" t="s">
        <v>10</v>
      </c>
      <c r="C6" s="72" t="s">
        <v>192</v>
      </c>
      <c r="D6" s="23" t="s">
        <v>30</v>
      </c>
      <c r="E6" s="24" t="s">
        <v>35</v>
      </c>
    </row>
    <row r="7" spans="1:5" ht="26.25" thickBot="1">
      <c r="A7" s="68" t="s">
        <v>113</v>
      </c>
      <c r="B7" s="41" t="s">
        <v>13</v>
      </c>
      <c r="C7" s="73" t="s">
        <v>193</v>
      </c>
      <c r="D7" s="12" t="s">
        <v>30</v>
      </c>
      <c r="E7" s="11" t="s">
        <v>35</v>
      </c>
    </row>
    <row r="8" spans="1:5" ht="20.25" customHeight="1" thickBot="1">
      <c r="A8" s="68" t="s">
        <v>111</v>
      </c>
      <c r="B8" s="41" t="s">
        <v>15</v>
      </c>
      <c r="C8" s="74" t="s">
        <v>194</v>
      </c>
      <c r="D8" s="12" t="s">
        <v>30</v>
      </c>
      <c r="E8" s="11" t="s">
        <v>35</v>
      </c>
    </row>
    <row r="9" spans="1:5" ht="20.25" customHeight="1" thickBot="1">
      <c r="A9" s="68" t="s">
        <v>114</v>
      </c>
      <c r="B9" s="41" t="s">
        <v>17</v>
      </c>
      <c r="C9" s="8" t="s">
        <v>18</v>
      </c>
      <c r="D9" s="13" t="s">
        <v>31</v>
      </c>
      <c r="E9" s="11" t="s">
        <v>36</v>
      </c>
    </row>
    <row r="10" spans="1:5" ht="20.25" customHeight="1" thickBot="1">
      <c r="A10" s="68" t="s">
        <v>115</v>
      </c>
      <c r="B10" s="41" t="s">
        <v>19</v>
      </c>
      <c r="C10" s="8" t="s">
        <v>39</v>
      </c>
      <c r="D10" s="13" t="s">
        <v>37</v>
      </c>
      <c r="E10" s="11" t="s">
        <v>38</v>
      </c>
    </row>
    <row r="11" spans="1:5" ht="22.5" thickBot="1">
      <c r="A11" s="68" t="s">
        <v>116</v>
      </c>
      <c r="B11" s="42" t="s">
        <v>20</v>
      </c>
      <c r="C11" s="75" t="s">
        <v>195</v>
      </c>
      <c r="D11" s="13" t="s">
        <v>31</v>
      </c>
      <c r="E11" s="11" t="s">
        <v>36</v>
      </c>
    </row>
    <row r="12" spans="1:5" ht="26.25" thickBot="1">
      <c r="A12" s="68" t="s">
        <v>117</v>
      </c>
      <c r="B12" s="41" t="s">
        <v>22</v>
      </c>
      <c r="C12" s="74" t="s">
        <v>196</v>
      </c>
      <c r="D12" s="13" t="s">
        <v>33</v>
      </c>
      <c r="E12" s="11" t="s">
        <v>36</v>
      </c>
    </row>
    <row r="13" spans="1:5" ht="26.25" thickBot="1">
      <c r="A13" s="68" t="s">
        <v>118</v>
      </c>
      <c r="B13" s="41" t="s">
        <v>182</v>
      </c>
      <c r="C13" s="76" t="s">
        <v>197</v>
      </c>
      <c r="D13" s="12" t="s">
        <v>30</v>
      </c>
      <c r="E13" s="11" t="s">
        <v>35</v>
      </c>
    </row>
    <row r="14" spans="1:5" ht="20.25" customHeight="1" thickBot="1">
      <c r="A14" s="68" t="s">
        <v>119</v>
      </c>
      <c r="B14" s="41" t="s">
        <v>179</v>
      </c>
      <c r="C14" s="7" t="s">
        <v>198</v>
      </c>
      <c r="D14" s="13" t="s">
        <v>180</v>
      </c>
      <c r="E14" s="44" t="s">
        <v>199</v>
      </c>
    </row>
    <row r="15" spans="1:5" ht="29.25" thickBot="1">
      <c r="A15" s="68" t="s">
        <v>178</v>
      </c>
      <c r="B15" s="40" t="s">
        <v>181</v>
      </c>
      <c r="C15" s="7" t="s">
        <v>200</v>
      </c>
      <c r="D15" s="13" t="s">
        <v>31</v>
      </c>
      <c r="E15" s="11" t="s">
        <v>36</v>
      </c>
    </row>
    <row r="16" ht="15">
      <c r="A16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1" sqref="A11:D12"/>
    </sheetView>
  </sheetViews>
  <sheetFormatPr defaultColWidth="9.140625" defaultRowHeight="15"/>
  <cols>
    <col min="1" max="1" width="23.28125" style="0" customWidth="1"/>
    <col min="2" max="2" width="30.57421875" style="0" customWidth="1"/>
    <col min="3" max="5" width="23.7109375" style="0" customWidth="1"/>
    <col min="6" max="7" width="20.57421875" style="0" customWidth="1"/>
  </cols>
  <sheetData>
    <row r="1" spans="1:5" ht="18.75">
      <c r="A1" s="100" t="s">
        <v>201</v>
      </c>
      <c r="B1" s="100"/>
      <c r="C1" s="100"/>
      <c r="D1" s="100"/>
      <c r="E1" s="100"/>
    </row>
    <row r="2" spans="1:5" ht="15.75">
      <c r="A2" s="47"/>
      <c r="B2" s="101" t="s">
        <v>202</v>
      </c>
      <c r="C2" s="102"/>
      <c r="D2" s="102"/>
      <c r="E2" s="103"/>
    </row>
    <row r="3" spans="1:5" s="45" customFormat="1" ht="34.5" customHeight="1" thickBot="1">
      <c r="A3" s="77" t="s">
        <v>203</v>
      </c>
      <c r="B3" s="78" t="s">
        <v>185</v>
      </c>
      <c r="C3" s="79" t="s">
        <v>183</v>
      </c>
      <c r="D3" s="79" t="s">
        <v>186</v>
      </c>
      <c r="E3" s="67" t="s">
        <v>187</v>
      </c>
    </row>
    <row r="4" spans="1:5" ht="21" customHeight="1" thickTop="1">
      <c r="A4" s="104" t="s">
        <v>186</v>
      </c>
      <c r="B4" s="80" t="s">
        <v>204</v>
      </c>
      <c r="C4" s="106" t="s">
        <v>205</v>
      </c>
      <c r="D4" s="109" t="s">
        <v>206</v>
      </c>
      <c r="E4" s="112" t="s">
        <v>207</v>
      </c>
    </row>
    <row r="5" spans="1:5" ht="21" customHeight="1">
      <c r="A5" s="105"/>
      <c r="B5" s="81" t="s">
        <v>208</v>
      </c>
      <c r="C5" s="107"/>
      <c r="D5" s="110"/>
      <c r="E5" s="113"/>
    </row>
    <row r="6" spans="1:5" ht="21" customHeight="1" thickBot="1">
      <c r="A6" s="92"/>
      <c r="B6" s="82" t="s">
        <v>209</v>
      </c>
      <c r="C6" s="108"/>
      <c r="D6" s="111"/>
      <c r="E6" s="114"/>
    </row>
    <row r="7" spans="1:5" ht="46.5" customHeight="1" thickBot="1" thickTop="1">
      <c r="A7" s="55" t="s">
        <v>183</v>
      </c>
      <c r="B7" s="83" t="s">
        <v>210</v>
      </c>
      <c r="C7" s="84" t="s">
        <v>210</v>
      </c>
      <c r="D7" s="89" t="s">
        <v>188</v>
      </c>
      <c r="E7" s="90"/>
    </row>
    <row r="8" spans="1:5" ht="33" customHeight="1" thickTop="1">
      <c r="A8" s="91" t="s">
        <v>184</v>
      </c>
      <c r="B8" s="85" t="s">
        <v>211</v>
      </c>
      <c r="C8" s="93" t="s">
        <v>212</v>
      </c>
      <c r="D8" s="95" t="s">
        <v>213</v>
      </c>
      <c r="E8" s="97" t="s">
        <v>214</v>
      </c>
    </row>
    <row r="9" spans="1:5" ht="30.75" thickBot="1">
      <c r="A9" s="92"/>
      <c r="B9" s="86" t="s">
        <v>210</v>
      </c>
      <c r="C9" s="94"/>
      <c r="D9" s="96"/>
      <c r="E9" s="98"/>
    </row>
    <row r="10" ht="15.75" thickTop="1"/>
    <row r="11" spans="1:4" ht="19.5" customHeight="1">
      <c r="A11" s="99" t="s">
        <v>215</v>
      </c>
      <c r="B11" s="99"/>
      <c r="C11" s="99"/>
      <c r="D11" s="99"/>
    </row>
    <row r="12" spans="1:4" ht="19.5" customHeight="1">
      <c r="A12" s="88" t="s">
        <v>216</v>
      </c>
      <c r="B12" s="88"/>
      <c r="C12" s="88"/>
      <c r="D12" s="88"/>
    </row>
  </sheetData>
  <sheetProtection/>
  <mergeCells count="13">
    <mergeCell ref="A1:E1"/>
    <mergeCell ref="B2:E2"/>
    <mergeCell ref="A4:A6"/>
    <mergeCell ref="C4:C6"/>
    <mergeCell ref="D4:D6"/>
    <mergeCell ref="E4:E6"/>
    <mergeCell ref="A12:D12"/>
    <mergeCell ref="D7:E7"/>
    <mergeCell ref="A8:A9"/>
    <mergeCell ref="C8:C9"/>
    <mergeCell ref="D8:D9"/>
    <mergeCell ref="E8:E9"/>
    <mergeCell ref="A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"/>
    </sheetView>
  </sheetViews>
  <sheetFormatPr defaultColWidth="9.140625" defaultRowHeight="15"/>
  <cols>
    <col min="1" max="1" width="23.28125" style="0" customWidth="1"/>
    <col min="2" max="2" width="36.57421875" style="0" customWidth="1"/>
    <col min="3" max="3" width="25.00390625" style="0" customWidth="1"/>
    <col min="4" max="5" width="24.57421875" style="0" customWidth="1"/>
    <col min="6" max="7" width="20.57421875" style="0" customWidth="1"/>
  </cols>
  <sheetData>
    <row r="1" spans="1:5" ht="18.75">
      <c r="A1" s="100" t="s">
        <v>217</v>
      </c>
      <c r="B1" s="100"/>
      <c r="C1" s="100"/>
      <c r="D1" s="100"/>
      <c r="E1" s="100"/>
    </row>
    <row r="2" spans="1:5" s="45" customFormat="1" ht="34.5" customHeight="1" thickBot="1">
      <c r="A2" s="77" t="s">
        <v>203</v>
      </c>
      <c r="B2" s="65" t="s">
        <v>185</v>
      </c>
      <c r="C2" s="66" t="s">
        <v>183</v>
      </c>
      <c r="D2" s="66" t="s">
        <v>186</v>
      </c>
      <c r="E2" s="67" t="s">
        <v>187</v>
      </c>
    </row>
    <row r="3" spans="1:5" ht="49.5" customHeight="1" thickTop="1">
      <c r="A3" s="104" t="s">
        <v>186</v>
      </c>
      <c r="B3" s="54" t="s">
        <v>218</v>
      </c>
      <c r="C3" s="115" t="s">
        <v>219</v>
      </c>
      <c r="D3" s="118" t="s">
        <v>220</v>
      </c>
      <c r="E3" s="121" t="s">
        <v>221</v>
      </c>
    </row>
    <row r="4" spans="1:5" ht="39.75">
      <c r="A4" s="105"/>
      <c r="B4" s="48" t="s">
        <v>222</v>
      </c>
      <c r="C4" s="116"/>
      <c r="D4" s="119"/>
      <c r="E4" s="122"/>
    </row>
    <row r="5" spans="1:5" ht="45" thickBot="1">
      <c r="A5" s="92"/>
      <c r="B5" s="53" t="s">
        <v>223</v>
      </c>
      <c r="C5" s="117"/>
      <c r="D5" s="120"/>
      <c r="E5" s="123"/>
    </row>
    <row r="6" spans="1:5" ht="46.5" thickBot="1" thickTop="1">
      <c r="A6" s="55" t="s">
        <v>183</v>
      </c>
      <c r="B6" s="56" t="s">
        <v>224</v>
      </c>
      <c r="C6" s="57" t="s">
        <v>225</v>
      </c>
      <c r="D6" s="58" t="s">
        <v>188</v>
      </c>
      <c r="E6" s="59" t="s">
        <v>188</v>
      </c>
    </row>
    <row r="7" spans="1:5" ht="33" customHeight="1" thickTop="1">
      <c r="A7" s="91" t="s">
        <v>184</v>
      </c>
      <c r="B7" s="63" t="s">
        <v>211</v>
      </c>
      <c r="C7" s="124" t="s">
        <v>226</v>
      </c>
      <c r="D7" s="126" t="s">
        <v>189</v>
      </c>
      <c r="E7" s="128" t="s">
        <v>190</v>
      </c>
    </row>
    <row r="8" spans="1:5" ht="30.75" thickBot="1">
      <c r="A8" s="92"/>
      <c r="B8" s="64" t="s">
        <v>227</v>
      </c>
      <c r="C8" s="125"/>
      <c r="D8" s="127"/>
      <c r="E8" s="129"/>
    </row>
    <row r="9" spans="1:5" ht="30.75" thickTop="1">
      <c r="A9" s="46"/>
      <c r="B9" s="60" t="s">
        <v>185</v>
      </c>
      <c r="C9" s="61" t="s">
        <v>183</v>
      </c>
      <c r="D9" s="61" t="s">
        <v>186</v>
      </c>
      <c r="E9" s="62" t="s">
        <v>187</v>
      </c>
    </row>
    <row r="10" spans="1:5" ht="15.75">
      <c r="A10" s="47"/>
      <c r="B10" s="101" t="s">
        <v>202</v>
      </c>
      <c r="C10" s="102"/>
      <c r="D10" s="102"/>
      <c r="E10" s="103"/>
    </row>
    <row r="11" spans="2:5" ht="15">
      <c r="B11" s="51" t="s">
        <v>229</v>
      </c>
      <c r="C11" s="50"/>
      <c r="D11" s="50"/>
      <c r="E11" s="50"/>
    </row>
    <row r="12" spans="2:5" ht="15">
      <c r="B12" s="52" t="s">
        <v>230</v>
      </c>
      <c r="C12" s="49"/>
      <c r="D12" s="49"/>
      <c r="E12" s="49"/>
    </row>
  </sheetData>
  <sheetProtection/>
  <mergeCells count="10">
    <mergeCell ref="B10:E10"/>
    <mergeCell ref="A1:E1"/>
    <mergeCell ref="A3:A5"/>
    <mergeCell ref="C3:C5"/>
    <mergeCell ref="D3:D5"/>
    <mergeCell ref="E3:E5"/>
    <mergeCell ref="A7:A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421875" style="27" customWidth="1"/>
    <col min="2" max="2" width="4.8515625" style="27" customWidth="1"/>
    <col min="3" max="16384" width="9.140625" style="27" customWidth="1"/>
  </cols>
  <sheetData>
    <row r="1" ht="15">
      <c r="A1" s="26" t="s">
        <v>120</v>
      </c>
    </row>
    <row r="2" ht="15">
      <c r="B2" s="28" t="s">
        <v>122</v>
      </c>
    </row>
    <row r="3" ht="15">
      <c r="C3" s="27" t="s">
        <v>124</v>
      </c>
    </row>
    <row r="4" ht="15">
      <c r="B4" s="28" t="s">
        <v>121</v>
      </c>
    </row>
    <row r="5" ht="15">
      <c r="C5" s="27" t="s">
        <v>123</v>
      </c>
    </row>
    <row r="6" spans="1:14" ht="8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ht="15">
      <c r="A7" s="26" t="s">
        <v>125</v>
      </c>
    </row>
    <row r="8" spans="2:3" ht="15">
      <c r="B8" s="30">
        <v>1</v>
      </c>
      <c r="C8" s="27" t="s">
        <v>126</v>
      </c>
    </row>
    <row r="9" spans="2:3" ht="15">
      <c r="B9" s="30">
        <v>2</v>
      </c>
      <c r="C9" s="27" t="s">
        <v>128</v>
      </c>
    </row>
    <row r="10" spans="2:3" ht="15">
      <c r="B10" s="30"/>
      <c r="C10" s="27" t="s">
        <v>127</v>
      </c>
    </row>
    <row r="11" spans="2:3" ht="15">
      <c r="B11" s="30"/>
      <c r="C11" s="27" t="s">
        <v>129</v>
      </c>
    </row>
    <row r="12" spans="2:3" ht="15">
      <c r="B12" s="30"/>
      <c r="C12" s="27" t="s">
        <v>130</v>
      </c>
    </row>
    <row r="13" spans="2:3" ht="15">
      <c r="B13" s="30"/>
      <c r="C13" s="27" t="s">
        <v>131</v>
      </c>
    </row>
    <row r="14" spans="2:3" ht="15">
      <c r="B14" s="30" t="s">
        <v>142</v>
      </c>
      <c r="C14" s="27" t="s">
        <v>132</v>
      </c>
    </row>
    <row r="15" spans="1:14" ht="8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ht="15">
      <c r="A16" s="26" t="s">
        <v>139</v>
      </c>
    </row>
    <row r="17" ht="15">
      <c r="B17" s="28" t="s">
        <v>133</v>
      </c>
    </row>
    <row r="18" ht="15">
      <c r="C18" s="27" t="s">
        <v>134</v>
      </c>
    </row>
    <row r="19" ht="15">
      <c r="C19" s="27" t="s">
        <v>140</v>
      </c>
    </row>
    <row r="20" ht="15">
      <c r="C20" s="27" t="s">
        <v>141</v>
      </c>
    </row>
    <row r="21" ht="15">
      <c r="B21" s="28" t="s">
        <v>135</v>
      </c>
    </row>
    <row r="22" ht="15">
      <c r="C22" s="27" t="s">
        <v>136</v>
      </c>
    </row>
    <row r="23" ht="15">
      <c r="C23" s="27" t="s">
        <v>138</v>
      </c>
    </row>
    <row r="24" ht="15">
      <c r="C24" s="27" t="s">
        <v>130</v>
      </c>
    </row>
    <row r="25" ht="15">
      <c r="C25" s="27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N24" sqref="N24"/>
    </sheetView>
  </sheetViews>
  <sheetFormatPr defaultColWidth="9.140625" defaultRowHeight="15"/>
  <cols>
    <col min="13" max="13" width="4.57421875" style="0" customWidth="1"/>
    <col min="14" max="14" width="12.57421875" style="0" customWidth="1"/>
  </cols>
  <sheetData>
    <row r="1" spans="1:17" ht="18.75">
      <c r="A1" s="37" t="s">
        <v>176</v>
      </c>
      <c r="M1" s="38" t="s">
        <v>177</v>
      </c>
      <c r="N1" s="39"/>
      <c r="O1" s="39"/>
      <c r="P1" s="39"/>
      <c r="Q1" s="39"/>
    </row>
    <row r="2" spans="13:17" ht="15">
      <c r="M2" s="38" t="s">
        <v>165</v>
      </c>
      <c r="N2" s="39" t="s">
        <v>166</v>
      </c>
      <c r="O2" s="39" t="s">
        <v>167</v>
      </c>
      <c r="P2" s="39" t="s">
        <v>168</v>
      </c>
      <c r="Q2" s="39" t="s">
        <v>169</v>
      </c>
    </row>
    <row r="3" spans="1:17" ht="15">
      <c r="A3" s="34" t="s">
        <v>143</v>
      </c>
      <c r="B3" s="31"/>
      <c r="C3" s="31"/>
      <c r="D3" s="31"/>
      <c r="E3" s="31"/>
      <c r="F3" s="31"/>
      <c r="G3" s="31"/>
      <c r="H3" s="31"/>
      <c r="I3" s="31"/>
      <c r="M3" s="38">
        <v>1</v>
      </c>
      <c r="N3" s="39">
        <v>36</v>
      </c>
      <c r="O3" s="39">
        <v>412</v>
      </c>
      <c r="P3" s="39" t="s">
        <v>173</v>
      </c>
      <c r="Q3" s="39" t="s">
        <v>171</v>
      </c>
    </row>
    <row r="4" spans="1:17" ht="15">
      <c r="A4" s="31"/>
      <c r="B4" s="33" t="s">
        <v>144</v>
      </c>
      <c r="C4" s="31"/>
      <c r="D4" s="31"/>
      <c r="E4" s="31"/>
      <c r="F4" s="31"/>
      <c r="G4" s="31"/>
      <c r="H4" s="31"/>
      <c r="I4" s="31"/>
      <c r="M4" s="38">
        <v>2</v>
      </c>
      <c r="N4" s="39">
        <v>22</v>
      </c>
      <c r="O4" s="39">
        <v>280</v>
      </c>
      <c r="P4" s="39" t="s">
        <v>173</v>
      </c>
      <c r="Q4" s="39" t="s">
        <v>171</v>
      </c>
    </row>
    <row r="5" spans="1:17" ht="15">
      <c r="A5" s="35" t="s">
        <v>145</v>
      </c>
      <c r="B5" s="32" t="s">
        <v>127</v>
      </c>
      <c r="C5" s="31"/>
      <c r="D5" s="31"/>
      <c r="E5" s="31"/>
      <c r="F5" s="31"/>
      <c r="G5" s="31"/>
      <c r="H5" s="31"/>
      <c r="I5" s="31"/>
      <c r="M5" s="38">
        <v>3</v>
      </c>
      <c r="N5" s="39">
        <v>211</v>
      </c>
      <c r="O5" s="39">
        <v>989</v>
      </c>
      <c r="P5" s="39" t="s">
        <v>174</v>
      </c>
      <c r="Q5" s="39" t="s">
        <v>171</v>
      </c>
    </row>
    <row r="6" spans="1:17" ht="19.5">
      <c r="A6" s="31"/>
      <c r="B6" s="36" t="s">
        <v>146</v>
      </c>
      <c r="C6" s="31"/>
      <c r="D6" s="31"/>
      <c r="E6" s="33" t="s">
        <v>147</v>
      </c>
      <c r="F6" s="31"/>
      <c r="G6" s="31"/>
      <c r="H6" s="31"/>
      <c r="I6" s="31"/>
      <c r="M6" s="38">
        <v>4</v>
      </c>
      <c r="N6" s="39">
        <v>5</v>
      </c>
      <c r="O6" s="39">
        <v>650</v>
      </c>
      <c r="P6" s="39" t="s">
        <v>173</v>
      </c>
      <c r="Q6" s="39" t="s">
        <v>172</v>
      </c>
    </row>
    <row r="7" spans="1:17" ht="18.75">
      <c r="A7" s="31"/>
      <c r="B7" s="36" t="s">
        <v>148</v>
      </c>
      <c r="C7" s="31"/>
      <c r="D7" s="31"/>
      <c r="E7" s="31"/>
      <c r="F7" s="31"/>
      <c r="G7" s="31"/>
      <c r="H7" s="31"/>
      <c r="I7" s="31"/>
      <c r="M7" s="38">
        <v>5</v>
      </c>
      <c r="N7" s="39">
        <v>77</v>
      </c>
      <c r="O7" s="39">
        <v>1789</v>
      </c>
      <c r="P7" s="39" t="s">
        <v>175</v>
      </c>
      <c r="Q7" s="39" t="s">
        <v>171</v>
      </c>
    </row>
    <row r="8" spans="1:17" ht="15.75">
      <c r="A8" s="31"/>
      <c r="B8" s="36" t="s">
        <v>149</v>
      </c>
      <c r="C8" s="31"/>
      <c r="D8" s="31"/>
      <c r="E8" s="31"/>
      <c r="F8" s="31"/>
      <c r="G8" s="31"/>
      <c r="H8" s="31"/>
      <c r="I8" s="33" t="s">
        <v>150</v>
      </c>
      <c r="M8" s="38">
        <v>6</v>
      </c>
      <c r="N8" s="39">
        <v>1</v>
      </c>
      <c r="O8" s="39">
        <v>1259</v>
      </c>
      <c r="P8" s="39" t="s">
        <v>173</v>
      </c>
      <c r="Q8" s="39" t="s">
        <v>172</v>
      </c>
    </row>
    <row r="9" spans="1:17" ht="15.75">
      <c r="A9" s="31"/>
      <c r="B9" s="36" t="s">
        <v>151</v>
      </c>
      <c r="C9" s="31"/>
      <c r="D9" s="31"/>
      <c r="E9" s="31"/>
      <c r="F9" s="31"/>
      <c r="G9" s="31"/>
      <c r="H9" s="31"/>
      <c r="I9" s="33"/>
      <c r="M9" s="38">
        <v>7</v>
      </c>
      <c r="N9" s="39">
        <v>15</v>
      </c>
      <c r="O9" s="39">
        <v>820</v>
      </c>
      <c r="P9" s="39" t="s">
        <v>173</v>
      </c>
      <c r="Q9" s="39" t="s">
        <v>172</v>
      </c>
    </row>
    <row r="10" spans="13:17" ht="15">
      <c r="M10" s="38">
        <v>8</v>
      </c>
      <c r="N10" s="39">
        <v>176</v>
      </c>
      <c r="O10" s="39">
        <v>3388</v>
      </c>
      <c r="P10" s="39" t="s">
        <v>170</v>
      </c>
      <c r="Q10" s="39" t="s">
        <v>171</v>
      </c>
    </row>
    <row r="11" spans="1:17" ht="15">
      <c r="A11" s="34" t="s">
        <v>152</v>
      </c>
      <c r="B11" s="31"/>
      <c r="C11" s="31"/>
      <c r="D11" s="31"/>
      <c r="E11" s="31"/>
      <c r="F11" s="31"/>
      <c r="G11" s="31"/>
      <c r="H11" s="31"/>
      <c r="I11" s="31"/>
      <c r="M11" s="38">
        <v>9</v>
      </c>
      <c r="N11" s="39">
        <v>13</v>
      </c>
      <c r="O11" s="39">
        <v>582</v>
      </c>
      <c r="P11" s="39" t="s">
        <v>173</v>
      </c>
      <c r="Q11" s="39" t="s">
        <v>172</v>
      </c>
    </row>
    <row r="12" spans="1:17" ht="15">
      <c r="A12" s="31"/>
      <c r="B12" s="33" t="s">
        <v>153</v>
      </c>
      <c r="C12" s="31"/>
      <c r="D12" s="31"/>
      <c r="E12" s="31"/>
      <c r="F12" s="31"/>
      <c r="G12" s="31"/>
      <c r="H12" s="31"/>
      <c r="I12" s="31"/>
      <c r="M12" s="38">
        <v>10</v>
      </c>
      <c r="N12" s="39">
        <v>64</v>
      </c>
      <c r="O12" s="39">
        <v>800</v>
      </c>
      <c r="P12" s="39" t="s">
        <v>175</v>
      </c>
      <c r="Q12" s="39" t="s">
        <v>171</v>
      </c>
    </row>
    <row r="13" spans="1:17" ht="15">
      <c r="A13" s="31"/>
      <c r="B13" s="32" t="s">
        <v>128</v>
      </c>
      <c r="C13" s="31"/>
      <c r="D13" s="31"/>
      <c r="E13" s="31"/>
      <c r="F13" s="31"/>
      <c r="G13" s="31"/>
      <c r="H13" s="31"/>
      <c r="I13" s="31"/>
      <c r="M13" s="38">
        <v>11</v>
      </c>
      <c r="N13" s="39">
        <v>28</v>
      </c>
      <c r="O13" s="39">
        <v>648</v>
      </c>
      <c r="P13" s="39" t="s">
        <v>173</v>
      </c>
      <c r="Q13" s="39" t="s">
        <v>172</v>
      </c>
    </row>
    <row r="14" spans="1:17" ht="15">
      <c r="A14" s="31"/>
      <c r="B14" s="33" t="s">
        <v>154</v>
      </c>
      <c r="C14" s="31"/>
      <c r="D14" s="31"/>
      <c r="E14" s="31"/>
      <c r="F14" s="31"/>
      <c r="G14" s="31"/>
      <c r="H14" s="31"/>
      <c r="I14" s="31"/>
      <c r="M14" s="38">
        <v>12</v>
      </c>
      <c r="N14" s="39">
        <v>3</v>
      </c>
      <c r="O14" s="39">
        <v>1364</v>
      </c>
      <c r="P14" s="39" t="s">
        <v>173</v>
      </c>
      <c r="Q14" s="39" t="s">
        <v>172</v>
      </c>
    </row>
    <row r="15" spans="1:17" ht="15">
      <c r="A15" s="31"/>
      <c r="B15" s="33" t="s">
        <v>155</v>
      </c>
      <c r="C15" s="31"/>
      <c r="D15" s="31"/>
      <c r="E15" s="31"/>
      <c r="F15" s="31"/>
      <c r="G15" s="31"/>
      <c r="H15" s="31"/>
      <c r="I15" s="31"/>
      <c r="M15" s="38">
        <v>13</v>
      </c>
      <c r="N15" s="39">
        <v>3</v>
      </c>
      <c r="O15" s="39">
        <v>494</v>
      </c>
      <c r="P15" s="39" t="s">
        <v>173</v>
      </c>
      <c r="Q15" s="39" t="s">
        <v>172</v>
      </c>
    </row>
    <row r="16" spans="1:17" ht="15">
      <c r="A16" s="35" t="s">
        <v>156</v>
      </c>
      <c r="B16" s="33" t="s">
        <v>231</v>
      </c>
      <c r="C16" s="31"/>
      <c r="D16" s="31"/>
      <c r="E16" s="31"/>
      <c r="F16" s="31"/>
      <c r="G16" s="31"/>
      <c r="H16" s="31"/>
      <c r="I16" s="31"/>
      <c r="M16" s="38">
        <v>14</v>
      </c>
      <c r="N16" s="39">
        <v>0</v>
      </c>
      <c r="O16" s="39">
        <v>475</v>
      </c>
      <c r="P16" s="39" t="s">
        <v>173</v>
      </c>
      <c r="Q16" s="39" t="s">
        <v>172</v>
      </c>
    </row>
    <row r="17" spans="1:17" ht="15">
      <c r="A17" s="31"/>
      <c r="B17" s="33" t="s">
        <v>157</v>
      </c>
      <c r="C17" s="31"/>
      <c r="D17" s="31"/>
      <c r="E17" s="31"/>
      <c r="F17" s="31"/>
      <c r="G17" s="31"/>
      <c r="H17" s="31"/>
      <c r="I17" s="31"/>
      <c r="M17" s="38">
        <v>15</v>
      </c>
      <c r="N17" s="39">
        <v>273</v>
      </c>
      <c r="O17" s="39">
        <v>3117</v>
      </c>
      <c r="P17" s="39" t="s">
        <v>170</v>
      </c>
      <c r="Q17" s="39" t="s">
        <v>171</v>
      </c>
    </row>
    <row r="18" spans="1:17" ht="19.5">
      <c r="A18" s="31"/>
      <c r="B18" s="36" t="s">
        <v>158</v>
      </c>
      <c r="C18" s="31"/>
      <c r="D18" s="31"/>
      <c r="E18" s="36" t="s">
        <v>159</v>
      </c>
      <c r="F18" s="31"/>
      <c r="G18" s="31"/>
      <c r="H18" s="33" t="s">
        <v>150</v>
      </c>
      <c r="I18" s="31"/>
      <c r="M18" s="38">
        <v>16</v>
      </c>
      <c r="N18" s="39">
        <v>14</v>
      </c>
      <c r="O18" s="39">
        <v>698</v>
      </c>
      <c r="P18" s="39" t="s">
        <v>175</v>
      </c>
      <c r="Q18" s="39" t="s">
        <v>172</v>
      </c>
    </row>
    <row r="19" spans="13:17" ht="15">
      <c r="M19" s="38">
        <v>17</v>
      </c>
      <c r="N19" s="39">
        <v>8</v>
      </c>
      <c r="O19" s="39">
        <v>801</v>
      </c>
      <c r="P19" s="39" t="s">
        <v>173</v>
      </c>
      <c r="Q19" s="39" t="s">
        <v>172</v>
      </c>
    </row>
    <row r="20" spans="13:17" ht="15">
      <c r="M20" s="38">
        <v>18</v>
      </c>
      <c r="N20" s="39">
        <v>4</v>
      </c>
      <c r="O20" s="39">
        <v>810</v>
      </c>
      <c r="P20" s="39" t="s">
        <v>170</v>
      </c>
      <c r="Q20" s="39" t="s">
        <v>172</v>
      </c>
    </row>
    <row r="21" spans="13:17" ht="15">
      <c r="M21" s="38">
        <v>19</v>
      </c>
      <c r="N21" s="39">
        <v>17</v>
      </c>
      <c r="O21" s="39">
        <v>3292</v>
      </c>
      <c r="P21" s="39" t="s">
        <v>170</v>
      </c>
      <c r="Q21" s="39" t="s">
        <v>172</v>
      </c>
    </row>
    <row r="22" spans="13:17" ht="15">
      <c r="M22" s="38">
        <v>20</v>
      </c>
      <c r="N22" s="39">
        <v>5</v>
      </c>
      <c r="O22" s="39">
        <v>356</v>
      </c>
      <c r="P22" s="39" t="s">
        <v>170</v>
      </c>
      <c r="Q22" s="39" t="s">
        <v>172</v>
      </c>
    </row>
    <row r="23" spans="1:2" ht="15">
      <c r="A23" s="34"/>
      <c r="B23" s="33" t="s">
        <v>160</v>
      </c>
    </row>
    <row r="24" spans="1:2" ht="15">
      <c r="A24" s="35" t="s">
        <v>161</v>
      </c>
      <c r="B24" s="32" t="s">
        <v>131</v>
      </c>
    </row>
    <row r="25" spans="1:2" ht="15.75">
      <c r="A25" s="31"/>
      <c r="B25" s="33" t="s">
        <v>162</v>
      </c>
    </row>
    <row r="26" spans="1:2" ht="15.75">
      <c r="A26" s="31"/>
      <c r="B26" s="33" t="s">
        <v>163</v>
      </c>
    </row>
    <row r="27" spans="1:2" ht="15">
      <c r="A27" s="31"/>
      <c r="B27" s="33" t="s">
        <v>164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19.7109375" style="0" customWidth="1"/>
    <col min="2" max="2" width="42.00390625" style="0" customWidth="1"/>
    <col min="3" max="3" width="47.421875" style="0" customWidth="1"/>
    <col min="4" max="4" width="14.57421875" style="9" customWidth="1"/>
    <col min="5" max="5" width="27.57421875" style="0" customWidth="1"/>
  </cols>
  <sheetData>
    <row r="1" ht="18.75">
      <c r="A1" s="14" t="s">
        <v>40</v>
      </c>
    </row>
    <row r="2" ht="15.75" thickBot="1"/>
    <row r="3" spans="1:5" ht="16.5" thickBot="1">
      <c r="A3" s="1" t="s">
        <v>0</v>
      </c>
      <c r="B3" s="2" t="s">
        <v>1</v>
      </c>
      <c r="C3" s="3" t="s">
        <v>2</v>
      </c>
      <c r="D3" s="10" t="s">
        <v>28</v>
      </c>
      <c r="E3" s="11" t="s">
        <v>34</v>
      </c>
    </row>
    <row r="4" spans="1:5" ht="20.25" thickBot="1">
      <c r="A4" s="4" t="s">
        <v>3</v>
      </c>
      <c r="B4" s="5" t="s">
        <v>4</v>
      </c>
      <c r="C4" s="5" t="s">
        <v>5</v>
      </c>
      <c r="D4" s="10" t="s">
        <v>32</v>
      </c>
      <c r="E4" s="11" t="s">
        <v>35</v>
      </c>
    </row>
    <row r="5" spans="1:5" ht="20.25" thickBot="1">
      <c r="A5" s="4" t="s">
        <v>6</v>
      </c>
      <c r="B5" s="5" t="s">
        <v>7</v>
      </c>
      <c r="C5" s="6" t="s">
        <v>8</v>
      </c>
      <c r="D5" s="10" t="s">
        <v>29</v>
      </c>
      <c r="E5" s="11" t="s">
        <v>35</v>
      </c>
    </row>
    <row r="6" spans="1:5" ht="20.25" thickBot="1">
      <c r="A6" s="4" t="s">
        <v>9</v>
      </c>
      <c r="B6" s="5" t="s">
        <v>10</v>
      </c>
      <c r="C6" s="6" t="s">
        <v>11</v>
      </c>
      <c r="D6" s="12" t="s">
        <v>30</v>
      </c>
      <c r="E6" s="11" t="s">
        <v>35</v>
      </c>
    </row>
    <row r="7" spans="1:5" ht="20.25" thickBot="1">
      <c r="A7" s="4" t="s">
        <v>12</v>
      </c>
      <c r="B7" s="5" t="s">
        <v>13</v>
      </c>
      <c r="C7" s="7" t="s">
        <v>14</v>
      </c>
      <c r="D7" s="12" t="s">
        <v>30</v>
      </c>
      <c r="E7" s="11" t="s">
        <v>35</v>
      </c>
    </row>
    <row r="8" spans="1:5" ht="20.25" thickBot="1">
      <c r="A8" s="4" t="s">
        <v>41</v>
      </c>
      <c r="B8" s="5" t="s">
        <v>15</v>
      </c>
      <c r="C8" s="7" t="s">
        <v>16</v>
      </c>
      <c r="D8" s="12" t="s">
        <v>30</v>
      </c>
      <c r="E8" s="11" t="s">
        <v>35</v>
      </c>
    </row>
    <row r="9" spans="1:5" ht="22.5" thickBot="1">
      <c r="A9" s="4" t="s">
        <v>42</v>
      </c>
      <c r="B9" s="5" t="s">
        <v>17</v>
      </c>
      <c r="C9" s="8" t="s">
        <v>18</v>
      </c>
      <c r="D9" s="13" t="s">
        <v>31</v>
      </c>
      <c r="E9" s="11" t="s">
        <v>36</v>
      </c>
    </row>
    <row r="10" spans="1:5" ht="22.5" customHeight="1" thickBot="1">
      <c r="A10" s="4" t="s">
        <v>43</v>
      </c>
      <c r="B10" s="5" t="s">
        <v>19</v>
      </c>
      <c r="C10" s="8" t="s">
        <v>39</v>
      </c>
      <c r="D10" s="13" t="s">
        <v>37</v>
      </c>
      <c r="E10" s="11" t="s">
        <v>38</v>
      </c>
    </row>
    <row r="11" spans="1:5" ht="22.5" customHeight="1" thickBot="1">
      <c r="A11" s="4" t="s">
        <v>44</v>
      </c>
      <c r="B11" s="8" t="s">
        <v>20</v>
      </c>
      <c r="C11" s="8" t="s">
        <v>21</v>
      </c>
      <c r="D11" s="13" t="s">
        <v>31</v>
      </c>
      <c r="E11" s="11" t="s">
        <v>36</v>
      </c>
    </row>
    <row r="12" spans="1:5" ht="19.5" thickBot="1">
      <c r="A12" s="4" t="s">
        <v>45</v>
      </c>
      <c r="B12" s="5" t="s">
        <v>22</v>
      </c>
      <c r="C12" s="7" t="s">
        <v>23</v>
      </c>
      <c r="D12" s="13" t="s">
        <v>33</v>
      </c>
      <c r="E12" s="11" t="s">
        <v>36</v>
      </c>
    </row>
    <row r="13" spans="1:5" ht="20.25" thickBot="1">
      <c r="A13" s="4" t="s">
        <v>46</v>
      </c>
      <c r="B13" s="5" t="s">
        <v>24</v>
      </c>
      <c r="C13" s="7" t="s">
        <v>25</v>
      </c>
      <c r="D13" s="12" t="s">
        <v>30</v>
      </c>
      <c r="E13" s="11" t="s">
        <v>35</v>
      </c>
    </row>
    <row r="14" spans="1:5" ht="19.5" thickBot="1">
      <c r="A14" s="4" t="s">
        <v>47</v>
      </c>
      <c r="B14" s="5" t="s">
        <v>26</v>
      </c>
      <c r="C14" s="7" t="s">
        <v>27</v>
      </c>
      <c r="D14" s="13" t="s">
        <v>33</v>
      </c>
      <c r="E14" s="1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8.7109375" style="0" customWidth="1"/>
    <col min="2" max="3" width="13.00390625" style="0" customWidth="1"/>
    <col min="4" max="4" width="23.421875" style="0" customWidth="1"/>
    <col min="5" max="5" width="11.28125" style="0" customWidth="1"/>
  </cols>
  <sheetData>
    <row r="1" spans="1:5" ht="15">
      <c r="A1" s="15" t="s">
        <v>48</v>
      </c>
      <c r="B1" t="s">
        <v>50</v>
      </c>
      <c r="D1" t="s">
        <v>49</v>
      </c>
      <c r="E1" t="s">
        <v>53</v>
      </c>
    </row>
    <row r="2" spans="1:7" ht="15">
      <c r="A2" t="s">
        <v>59</v>
      </c>
      <c r="B2" t="s">
        <v>51</v>
      </c>
      <c r="C2" s="17">
        <f>_xlfn.NORM.S.INV(0.05)</f>
        <v>-1.6448536269514726</v>
      </c>
      <c r="D2" s="17" t="s">
        <v>52</v>
      </c>
      <c r="E2" s="17" t="s">
        <v>54</v>
      </c>
      <c r="F2" s="17"/>
      <c r="G2" s="17"/>
    </row>
    <row r="3" spans="3:7" ht="15">
      <c r="C3" s="17">
        <f>_xlfn.NORM.INV(0.05,0,1)</f>
        <v>-1.6448536269514726</v>
      </c>
      <c r="D3" s="17" t="s">
        <v>55</v>
      </c>
      <c r="E3" s="17" t="s">
        <v>56</v>
      </c>
      <c r="F3" s="17"/>
      <c r="G3" s="17"/>
    </row>
    <row r="4" spans="3:5" ht="15">
      <c r="C4">
        <f>NORMSINV(0.05)</f>
        <v>-1.6448536269514726</v>
      </c>
      <c r="D4" t="s">
        <v>57</v>
      </c>
      <c r="E4" t="s">
        <v>54</v>
      </c>
    </row>
    <row r="5" spans="3:5" ht="15">
      <c r="C5">
        <f>NORMINV(0.05,0,1)</f>
        <v>-1.6448536269514726</v>
      </c>
      <c r="D5" t="s">
        <v>58</v>
      </c>
      <c r="E5" t="s">
        <v>56</v>
      </c>
    </row>
    <row r="6" spans="1:6" ht="15">
      <c r="A6" t="s">
        <v>60</v>
      </c>
      <c r="B6" t="s">
        <v>62</v>
      </c>
      <c r="C6" s="17">
        <f>_xlfn.T.INV(0.05,10)</f>
        <v>-1.812461122811676</v>
      </c>
      <c r="D6" s="17" t="s">
        <v>63</v>
      </c>
      <c r="E6" s="17" t="s">
        <v>64</v>
      </c>
      <c r="F6" s="17"/>
    </row>
    <row r="7" spans="1:6" ht="15">
      <c r="A7" t="s">
        <v>61</v>
      </c>
      <c r="C7" s="17">
        <f>_xlfn.T.INV.2T(0.05,10)</f>
        <v>2.2281388519862744</v>
      </c>
      <c r="D7" s="17" t="s">
        <v>65</v>
      </c>
      <c r="E7" s="17" t="s">
        <v>66</v>
      </c>
      <c r="F7" s="17"/>
    </row>
    <row r="8" spans="3:5" ht="15">
      <c r="C8">
        <f>TINV(0.05,10)</f>
        <v>2.2281388519862744</v>
      </c>
      <c r="D8" t="s">
        <v>67</v>
      </c>
      <c r="E8" t="s">
        <v>66</v>
      </c>
    </row>
    <row r="11" spans="1:6" ht="15">
      <c r="A11" t="s">
        <v>68</v>
      </c>
      <c r="B11" t="s">
        <v>69</v>
      </c>
      <c r="C11" s="17">
        <f>_xlfn.CHISQ.INV(0.05,10)</f>
        <v>3.9402991361190596</v>
      </c>
      <c r="D11" s="17" t="s">
        <v>70</v>
      </c>
      <c r="E11" s="17" t="s">
        <v>64</v>
      </c>
      <c r="F11" s="17"/>
    </row>
    <row r="12" spans="3:6" ht="15">
      <c r="C12" s="17">
        <f>_xlfn.CHISQ.INV.RT(0.05,10)</f>
        <v>18.307038053275146</v>
      </c>
      <c r="D12" s="17" t="s">
        <v>72</v>
      </c>
      <c r="E12" s="17" t="s">
        <v>71</v>
      </c>
      <c r="F12" s="17"/>
    </row>
    <row r="13" spans="3:5" ht="15">
      <c r="C13">
        <f>CHIINV(0.05,10)</f>
        <v>18.307038053275146</v>
      </c>
      <c r="D13" t="s">
        <v>73</v>
      </c>
      <c r="E13" t="s">
        <v>71</v>
      </c>
    </row>
    <row r="15" spans="1:6" ht="15">
      <c r="A15" s="15" t="s">
        <v>75</v>
      </c>
      <c r="B15" t="s">
        <v>77</v>
      </c>
      <c r="C15" s="17">
        <f>_xlfn.F.INV(0.05,10,20)</f>
        <v>0.3604881357605581</v>
      </c>
      <c r="D15" s="17" t="s">
        <v>78</v>
      </c>
      <c r="E15" s="17" t="s">
        <v>79</v>
      </c>
      <c r="F15" s="17"/>
    </row>
    <row r="16" spans="1:5" ht="15">
      <c r="A16" t="s">
        <v>74</v>
      </c>
      <c r="C16" s="17">
        <f>_xlfn.F.INV.RT(0.05,10,20)</f>
        <v>2.3478775669983114</v>
      </c>
      <c r="D16" s="17" t="s">
        <v>80</v>
      </c>
      <c r="E16" s="17" t="s">
        <v>81</v>
      </c>
    </row>
    <row r="17" spans="1:5" ht="15">
      <c r="A17" t="s">
        <v>76</v>
      </c>
      <c r="C17">
        <f>FINV(0.05,10,20)</f>
        <v>2.3478775669983114</v>
      </c>
      <c r="D17" t="s">
        <v>82</v>
      </c>
      <c r="E17" s="16" t="s">
        <v>81</v>
      </c>
    </row>
    <row r="19" ht="18.75">
      <c r="A19" s="19" t="s">
        <v>83</v>
      </c>
    </row>
    <row r="20" ht="18.75">
      <c r="A20" s="18" t="s">
        <v>84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8.7109375" style="0" customWidth="1"/>
    <col min="2" max="2" width="13.00390625" style="0" customWidth="1"/>
    <col min="3" max="3" width="16.8515625" style="0" customWidth="1"/>
    <col min="4" max="4" width="23.421875" style="0" customWidth="1"/>
    <col min="5" max="5" width="8.7109375" style="0" bestFit="1" customWidth="1"/>
    <col min="6" max="6" width="11.28125" style="0" customWidth="1"/>
  </cols>
  <sheetData>
    <row r="1" spans="1:6" ht="15">
      <c r="A1" s="15" t="s">
        <v>48</v>
      </c>
      <c r="B1" t="s">
        <v>50</v>
      </c>
      <c r="C1" s="130" t="s">
        <v>85</v>
      </c>
      <c r="D1" s="130"/>
      <c r="E1" s="15" t="s">
        <v>87</v>
      </c>
      <c r="F1" t="s">
        <v>97</v>
      </c>
    </row>
    <row r="2" spans="1:8" ht="15">
      <c r="A2" t="s">
        <v>59</v>
      </c>
      <c r="B2" t="s">
        <v>51</v>
      </c>
      <c r="C2" s="17">
        <f>_xlfn.NORM.S.DIST(-2,TRUE)</f>
        <v>0.02275013194817919</v>
      </c>
      <c r="D2" s="17" t="s">
        <v>86</v>
      </c>
      <c r="E2" s="20" t="s">
        <v>88</v>
      </c>
      <c r="F2" s="17" t="s">
        <v>89</v>
      </c>
      <c r="G2" s="17"/>
      <c r="H2" s="17"/>
    </row>
    <row r="3" spans="3:8" ht="15">
      <c r="C3" s="17">
        <f>_xlfn.NORM.DIST(-2,0,1,1)</f>
        <v>0.02275013194817919</v>
      </c>
      <c r="D3" s="17" t="s">
        <v>90</v>
      </c>
      <c r="E3" s="20" t="s">
        <v>88</v>
      </c>
      <c r="F3" s="17" t="s">
        <v>91</v>
      </c>
      <c r="G3" s="17"/>
      <c r="H3" s="17"/>
    </row>
    <row r="4" spans="3:6" ht="15">
      <c r="C4">
        <f>NORMSDIST(-2)</f>
        <v>0.02275013194817919</v>
      </c>
      <c r="D4" t="s">
        <v>92</v>
      </c>
      <c r="E4" s="21" t="s">
        <v>88</v>
      </c>
      <c r="F4" t="s">
        <v>54</v>
      </c>
    </row>
    <row r="5" spans="3:6" ht="15">
      <c r="C5">
        <f>NORMDIST(-2,0,1,1)</f>
        <v>0.02275013194817919</v>
      </c>
      <c r="D5" t="s">
        <v>93</v>
      </c>
      <c r="E5" s="21" t="s">
        <v>88</v>
      </c>
      <c r="F5" t="s">
        <v>91</v>
      </c>
    </row>
    <row r="6" spans="1:7" ht="15">
      <c r="A6" t="s">
        <v>60</v>
      </c>
      <c r="B6" t="s">
        <v>62</v>
      </c>
      <c r="C6" s="17">
        <f>_xlfn.T.DIST(-2,10,1)</f>
        <v>0.0366940173853702</v>
      </c>
      <c r="D6" s="17" t="s">
        <v>94</v>
      </c>
      <c r="E6" s="20" t="s">
        <v>88</v>
      </c>
      <c r="F6" s="17" t="s">
        <v>95</v>
      </c>
      <c r="G6" s="17"/>
    </row>
    <row r="7" spans="1:7" ht="15">
      <c r="A7" t="s">
        <v>61</v>
      </c>
      <c r="C7" s="17">
        <f>_xlfn.T.DIST.RT(-2,10)</f>
        <v>0.9633059826146297</v>
      </c>
      <c r="D7" s="17" t="s">
        <v>96</v>
      </c>
      <c r="E7" s="17"/>
      <c r="F7" s="17" t="s">
        <v>71</v>
      </c>
      <c r="G7" s="17"/>
    </row>
    <row r="8" spans="3:6" ht="15">
      <c r="C8" s="17" t="e">
        <f>_xlfn.T.DIST.2T(-2,10)</f>
        <v>#NUM!</v>
      </c>
      <c r="D8" s="17" t="s">
        <v>98</v>
      </c>
      <c r="E8" s="17" t="s">
        <v>99</v>
      </c>
      <c r="F8" s="17" t="s">
        <v>66</v>
      </c>
    </row>
    <row r="9" spans="3:6" ht="15">
      <c r="C9" t="e">
        <f>TDIST(-2,10,2)</f>
        <v>#NUM!</v>
      </c>
      <c r="D9" t="s">
        <v>100</v>
      </c>
      <c r="E9" t="s">
        <v>99</v>
      </c>
      <c r="F9" t="s">
        <v>101</v>
      </c>
    </row>
    <row r="11" spans="1:7" ht="15">
      <c r="A11" t="s">
        <v>68</v>
      </c>
      <c r="B11" t="s">
        <v>69</v>
      </c>
      <c r="C11" s="17">
        <f>_xlfn.CHISQ.DIST(2,10,1)</f>
        <v>0.0036598468273437122</v>
      </c>
      <c r="D11" s="17" t="s">
        <v>102</v>
      </c>
      <c r="E11" s="17" t="s">
        <v>99</v>
      </c>
      <c r="F11" s="17" t="s">
        <v>95</v>
      </c>
      <c r="G11" s="17"/>
    </row>
    <row r="12" spans="3:7" ht="15">
      <c r="C12" s="17">
        <f>_xlfn.CHISQ.DIST.RT(2,10)</f>
        <v>0.9963401531726563</v>
      </c>
      <c r="D12" s="17" t="s">
        <v>103</v>
      </c>
      <c r="E12" s="17" t="s">
        <v>99</v>
      </c>
      <c r="F12" s="17" t="s">
        <v>71</v>
      </c>
      <c r="G12" s="17"/>
    </row>
    <row r="13" spans="3:6" ht="15">
      <c r="C13">
        <f>CHIDIST(2,10)</f>
        <v>0.9963401531726563</v>
      </c>
      <c r="D13" t="s">
        <v>104</v>
      </c>
      <c r="E13" t="s">
        <v>99</v>
      </c>
      <c r="F13" t="s">
        <v>71</v>
      </c>
    </row>
    <row r="15" spans="1:7" ht="15">
      <c r="A15" s="15" t="s">
        <v>75</v>
      </c>
      <c r="B15" t="s">
        <v>77</v>
      </c>
      <c r="C15" s="17">
        <f>_xlfn.F.DIST(2,10,20,1)</f>
        <v>0.91021728515625</v>
      </c>
      <c r="D15" s="17" t="s">
        <v>105</v>
      </c>
      <c r="E15" s="17" t="s">
        <v>99</v>
      </c>
      <c r="F15" s="17" t="s">
        <v>106</v>
      </c>
      <c r="G15" s="17"/>
    </row>
    <row r="16" spans="1:6" ht="15">
      <c r="A16" t="s">
        <v>74</v>
      </c>
      <c r="C16" s="17">
        <f>_xlfn.F.DIST.RT(2,10,20)</f>
        <v>0.08978271484375003</v>
      </c>
      <c r="D16" s="17" t="s">
        <v>107</v>
      </c>
      <c r="E16" s="17" t="s">
        <v>99</v>
      </c>
      <c r="F16" s="17" t="s">
        <v>81</v>
      </c>
    </row>
    <row r="17" spans="1:6" ht="15">
      <c r="A17" t="s">
        <v>76</v>
      </c>
      <c r="C17">
        <f>FDIST(2,10,20)</f>
        <v>0.08978271484375003</v>
      </c>
      <c r="D17" t="s">
        <v>108</v>
      </c>
      <c r="E17" t="s">
        <v>99</v>
      </c>
      <c r="F17" s="16" t="s">
        <v>81</v>
      </c>
    </row>
    <row r="19" ht="18.75">
      <c r="A19" s="19" t="s">
        <v>83</v>
      </c>
    </row>
    <row r="20" ht="18.75">
      <c r="A20" s="18" t="s">
        <v>84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RAndrews</cp:lastModifiedBy>
  <dcterms:created xsi:type="dcterms:W3CDTF">2009-08-04T18:32:38Z</dcterms:created>
  <dcterms:modified xsi:type="dcterms:W3CDTF">2013-06-12T19:31:47Z</dcterms:modified>
  <cp:category/>
  <cp:version/>
  <cp:contentType/>
  <cp:contentStatus/>
</cp:coreProperties>
</file>