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720" activeTab="0"/>
  </bookViews>
  <sheets>
    <sheet name="data" sheetId="1" r:id="rId1"/>
    <sheet name="graphs" sheetId="2" r:id="rId2"/>
    <sheet name="descriptives" sheetId="3" r:id="rId3"/>
    <sheet name="COV Scree" sheetId="4" r:id="rId4"/>
    <sheet name="COV %" sheetId="5" r:id="rId5"/>
    <sheet name="COV 2 fact" sheetId="6" r:id="rId6"/>
    <sheet name="COV 2 Rot" sheetId="7" r:id="rId7"/>
    <sheet name="2 Rot Sum" sheetId="8" r:id="rId8"/>
    <sheet name="COV 3 fact" sheetId="9" r:id="rId9"/>
    <sheet name="COR Scree" sheetId="10" r:id="rId10"/>
    <sheet name="COR %" sheetId="11" r:id="rId11"/>
    <sheet name="COR fact" sheetId="12" r:id="rId12"/>
    <sheet name="Sheet1" sheetId="13" r:id="rId13"/>
  </sheets>
  <definedNames/>
  <calcPr fullCalcOnLoad="1"/>
</workbook>
</file>

<file path=xl/comments6.xml><?xml version="1.0" encoding="utf-8"?>
<comments xmlns="http://schemas.openxmlformats.org/spreadsheetml/2006/main">
  <authors>
    <author>School of Business</author>
  </authors>
  <commentList>
    <comment ref="D25" authorId="0">
      <text>
        <r>
          <rPr>
            <b/>
            <sz val="8"/>
            <rFont val="Tahoma"/>
            <family val="0"/>
          </rPr>
          <t xml:space="preserve">sum of the squared rescaled coefficients above
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sum of the squared rescaled coefficients above
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 xml:space="preserve">sum of the squared rescaled coefficients above
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 xml:space="preserve">sum of the squared rescaled coefficients above
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Raw component value / (variable standard deviation)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randrews</author>
  </authors>
  <commentList>
    <comment ref="A50" authorId="0">
      <text>
        <r>
          <rPr>
            <b/>
            <sz val="8"/>
            <rFont val="Tahoma"/>
            <family val="0"/>
          </rPr>
          <t>The Structure Matrix for oblique rotations contains the correlations between the rotated factors and the original variables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>The Structure Matrix for oblique rotations contains the correlations between the rotated factors and the original variables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<sst xmlns="http://schemas.openxmlformats.org/spreadsheetml/2006/main" count="449" uniqueCount="73">
  <si>
    <t>GP</t>
  </si>
  <si>
    <t>INT</t>
  </si>
  <si>
    <t>TONE</t>
  </si>
  <si>
    <t>RHY</t>
  </si>
  <si>
    <t>INTON</t>
  </si>
  <si>
    <t>TEM</t>
  </si>
  <si>
    <t>ARTIC</t>
  </si>
  <si>
    <t>Descriptive Statistics</t>
  </si>
  <si>
    <t xml:space="preserve"> </t>
  </si>
  <si>
    <t>Mean</t>
  </si>
  <si>
    <t>Std. Deviation</t>
  </si>
  <si>
    <t>Analysis N</t>
  </si>
  <si>
    <t>SPSS output</t>
  </si>
  <si>
    <t>Correlation Matrix</t>
  </si>
  <si>
    <t>Correlation</t>
  </si>
  <si>
    <t>Sig. (1-tailed)</t>
  </si>
  <si>
    <t>Covariance Matrix(a)</t>
  </si>
  <si>
    <t>a</t>
  </si>
  <si>
    <t>Determinant = .002</t>
  </si>
  <si>
    <t>KMO and Bartlett's Test(a)</t>
  </si>
  <si>
    <t>Kaiser-Meyer-Olkin Measure of Sampling Adequacy.</t>
  </si>
  <si>
    <t>Bartlett's Test of Sphericity</t>
  </si>
  <si>
    <t>df</t>
  </si>
  <si>
    <t>Sig.</t>
  </si>
  <si>
    <t>Based on correlations</t>
  </si>
  <si>
    <t>Total Variance Explained</t>
  </si>
  <si>
    <t>Component</t>
  </si>
  <si>
    <t>Initial Eigenvalues(a)</t>
  </si>
  <si>
    <t>Extraction Sums of Squared Loadings</t>
  </si>
  <si>
    <t>Total</t>
  </si>
  <si>
    <t>% of Variance</t>
  </si>
  <si>
    <t>Cumulative %</t>
  </si>
  <si>
    <t>Raw</t>
  </si>
  <si>
    <t>Rescaled</t>
  </si>
  <si>
    <t>Extraction Method: Principal Component Analysis.</t>
  </si>
  <si>
    <t>When analyzing a covariance matrix, the initial eigenvalues are the same across the raw and rescaled solution.</t>
  </si>
  <si>
    <t>Covariance Matrix</t>
  </si>
  <si>
    <t>Communalities</t>
  </si>
  <si>
    <t>Initial</t>
  </si>
  <si>
    <t>Extraction</t>
  </si>
  <si>
    <t>Component Matrix(a)</t>
  </si>
  <si>
    <t>2 components extracted.</t>
  </si>
  <si>
    <t>2 factors</t>
  </si>
  <si>
    <t>3 factors</t>
  </si>
  <si>
    <t>3 components extracted.</t>
  </si>
  <si>
    <t>Page 206 of the 2002 Stevens text</t>
  </si>
  <si>
    <t>Ambrose data</t>
  </si>
  <si>
    <t>Correlation Matrix(a)</t>
  </si>
  <si>
    <t>Determinant = .018</t>
  </si>
  <si>
    <t>Initial Eigenvalues</t>
  </si>
  <si>
    <t>Rotated Component Matrix(a)</t>
  </si>
  <si>
    <t>Rotation converged in 3 iterations.</t>
  </si>
  <si>
    <t>Rotation Sums of Squared Loadings</t>
  </si>
  <si>
    <t xml:space="preserve">Extraction Method: Principal Component Analysis. 
 </t>
  </si>
  <si>
    <r>
      <t xml:space="preserve">Rotation Method: </t>
    </r>
    <r>
      <rPr>
        <b/>
        <sz val="10"/>
        <color indexed="12"/>
        <rFont val="Arial"/>
        <family val="2"/>
      </rPr>
      <t>Varimax</t>
    </r>
    <r>
      <rPr>
        <sz val="10"/>
        <rFont val="Arial"/>
        <family val="0"/>
      </rPr>
      <t xml:space="preserve"> with Kaiser Normalization.</t>
    </r>
  </si>
  <si>
    <t>VARIMAX Rotation</t>
  </si>
  <si>
    <t>QUARTIMAX Rotation</t>
  </si>
  <si>
    <r>
      <t xml:space="preserve">Rotation Method: </t>
    </r>
    <r>
      <rPr>
        <b/>
        <sz val="10"/>
        <color indexed="12"/>
        <rFont val="Arial"/>
        <family val="2"/>
      </rPr>
      <t>Quartimax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with Kaiser Normalization.</t>
    </r>
  </si>
  <si>
    <t>EQUAMAX Rotation</t>
  </si>
  <si>
    <r>
      <t xml:space="preserve">Rotation Method: </t>
    </r>
    <r>
      <rPr>
        <b/>
        <sz val="10"/>
        <color indexed="12"/>
        <rFont val="Arial"/>
        <family val="2"/>
      </rPr>
      <t>Equamax</t>
    </r>
    <r>
      <rPr>
        <sz val="10"/>
        <rFont val="Arial"/>
        <family val="0"/>
      </rPr>
      <t xml:space="preserve"> with Kaiser Normalization.</t>
    </r>
  </si>
  <si>
    <t>Structure Matrix</t>
  </si>
  <si>
    <t>OBLIMIN Rotation</t>
  </si>
  <si>
    <r>
      <t xml:space="preserve">Rotation Method: </t>
    </r>
    <r>
      <rPr>
        <b/>
        <sz val="10"/>
        <color indexed="12"/>
        <rFont val="Arial"/>
        <family val="2"/>
      </rPr>
      <t>Oblimin</t>
    </r>
    <r>
      <rPr>
        <sz val="10"/>
        <rFont val="Arial"/>
        <family val="0"/>
      </rPr>
      <t xml:space="preserve"> with Kaiser Normalization.</t>
    </r>
  </si>
  <si>
    <t>Rotation Sums of Squared Loadings(b)</t>
  </si>
  <si>
    <t>b</t>
  </si>
  <si>
    <t>When components are correlated, sums of squared loadings cannot be added to obtain a total variance.</t>
  </si>
  <si>
    <t>PROMAX Rotation</t>
  </si>
  <si>
    <r>
      <t xml:space="preserve">Rotation Method: </t>
    </r>
    <r>
      <rPr>
        <b/>
        <sz val="10"/>
        <color indexed="12"/>
        <rFont val="Arial"/>
        <family val="2"/>
      </rPr>
      <t xml:space="preserve">Promax </t>
    </r>
    <r>
      <rPr>
        <sz val="10"/>
        <rFont val="Arial"/>
        <family val="0"/>
      </rPr>
      <t>with Kaiser Normalization.</t>
    </r>
  </si>
  <si>
    <t>Factor Correlation =</t>
  </si>
  <si>
    <t xml:space="preserve">Original </t>
  </si>
  <si>
    <t>SumSQ</t>
  </si>
  <si>
    <t xml:space="preserve">Variance </t>
  </si>
  <si>
    <t>= total variance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</si>
</sst>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49"/>
      <name val="Arial"/>
      <family val="2"/>
    </font>
    <font>
      <sz val="10"/>
      <color indexed="61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0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 quotePrefix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10</xdr:col>
      <xdr:colOff>581025</xdr:colOff>
      <xdr:row>42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6677025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495300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762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10</xdr:row>
      <xdr:rowOff>95250</xdr:rowOff>
    </xdr:from>
    <xdr:to>
      <xdr:col>11</xdr:col>
      <xdr:colOff>800100</xdr:colOff>
      <xdr:row>23</xdr:row>
      <xdr:rowOff>142875</xdr:rowOff>
    </xdr:to>
    <xdr:sp>
      <xdr:nvSpPr>
        <xdr:cNvPr id="1" name="Line 3"/>
        <xdr:cNvSpPr>
          <a:spLocks/>
        </xdr:cNvSpPr>
      </xdr:nvSpPr>
      <xdr:spPr>
        <a:xfrm flipV="1">
          <a:off x="2457450" y="1733550"/>
          <a:ext cx="53721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11</xdr:row>
      <xdr:rowOff>142875</xdr:rowOff>
    </xdr:from>
    <xdr:to>
      <xdr:col>12</xdr:col>
      <xdr:colOff>19050</xdr:colOff>
      <xdr:row>24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3038475" y="1943100"/>
          <a:ext cx="4829175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76200</xdr:rowOff>
    </xdr:from>
    <xdr:to>
      <xdr:col>12</xdr:col>
      <xdr:colOff>9525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904875" y="733425"/>
          <a:ext cx="695325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76200</xdr:rowOff>
    </xdr:from>
    <xdr:to>
      <xdr:col>12</xdr:col>
      <xdr:colOff>9525</xdr:colOff>
      <xdr:row>24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1657350" y="895350"/>
          <a:ext cx="620077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495300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762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I25" sqref="I25"/>
    </sheetView>
  </sheetViews>
  <sheetFormatPr defaultColWidth="9.140625" defaultRowHeight="12.75"/>
  <cols>
    <col min="1" max="7" width="6.85156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1</v>
      </c>
      <c r="B2" s="1">
        <v>4.2</v>
      </c>
      <c r="C2" s="1">
        <v>4.1</v>
      </c>
      <c r="D2" s="1">
        <v>3.2</v>
      </c>
      <c r="E2" s="1">
        <v>4.2</v>
      </c>
      <c r="F2" s="1">
        <v>2.8</v>
      </c>
      <c r="G2" s="1">
        <v>3.5</v>
      </c>
    </row>
    <row r="3" spans="1:7" ht="12.75">
      <c r="A3" s="1">
        <v>1</v>
      </c>
      <c r="B3" s="1">
        <v>4.1</v>
      </c>
      <c r="C3" s="1">
        <v>4.1</v>
      </c>
      <c r="D3" s="1">
        <v>3.7</v>
      </c>
      <c r="E3" s="1">
        <v>3.9</v>
      </c>
      <c r="F3" s="1">
        <v>3.1</v>
      </c>
      <c r="G3" s="1">
        <v>3.2</v>
      </c>
    </row>
    <row r="4" spans="1:7" ht="12.75">
      <c r="A4" s="1">
        <v>1</v>
      </c>
      <c r="B4" s="1">
        <v>4.9</v>
      </c>
      <c r="C4" s="1">
        <v>4.7</v>
      </c>
      <c r="D4" s="1">
        <v>4.7</v>
      </c>
      <c r="E4" s="1">
        <v>5</v>
      </c>
      <c r="F4" s="1">
        <v>2.9</v>
      </c>
      <c r="G4" s="1">
        <v>4.5</v>
      </c>
    </row>
    <row r="5" spans="1:7" ht="12.75">
      <c r="A5" s="1">
        <v>1</v>
      </c>
      <c r="B5" s="1">
        <v>4.4</v>
      </c>
      <c r="C5" s="1">
        <v>4.1</v>
      </c>
      <c r="D5" s="1">
        <v>4.1</v>
      </c>
      <c r="E5" s="1">
        <v>3.5</v>
      </c>
      <c r="F5" s="1">
        <v>2.8</v>
      </c>
      <c r="G5" s="1">
        <v>4</v>
      </c>
    </row>
    <row r="6" spans="1:7" ht="12.75">
      <c r="A6" s="1">
        <v>1</v>
      </c>
      <c r="B6" s="1">
        <v>3.7</v>
      </c>
      <c r="C6" s="1">
        <v>2</v>
      </c>
      <c r="D6" s="1">
        <v>2.4</v>
      </c>
      <c r="E6" s="1">
        <v>3.4</v>
      </c>
      <c r="F6" s="1">
        <v>2.8</v>
      </c>
      <c r="G6" s="1">
        <v>2.3</v>
      </c>
    </row>
    <row r="7" spans="1:7" ht="12.75">
      <c r="A7" s="1">
        <v>1</v>
      </c>
      <c r="B7" s="1">
        <v>3.9</v>
      </c>
      <c r="C7" s="1">
        <v>3.2</v>
      </c>
      <c r="D7" s="1">
        <v>2.7</v>
      </c>
      <c r="E7" s="1">
        <v>3.1</v>
      </c>
      <c r="F7" s="1">
        <v>2.7</v>
      </c>
      <c r="G7" s="1">
        <v>3.6</v>
      </c>
    </row>
    <row r="8" spans="1:7" ht="12.75">
      <c r="A8" s="1">
        <v>1</v>
      </c>
      <c r="B8" s="1">
        <v>3.8</v>
      </c>
      <c r="C8" s="1">
        <v>3.5</v>
      </c>
      <c r="D8" s="1">
        <v>3.4</v>
      </c>
      <c r="E8" s="1">
        <v>4</v>
      </c>
      <c r="F8" s="1">
        <v>2.7</v>
      </c>
      <c r="G8" s="1">
        <v>3.2</v>
      </c>
    </row>
    <row r="9" spans="1:7" ht="12.75">
      <c r="A9" s="1">
        <v>1</v>
      </c>
      <c r="B9" s="1">
        <v>4.2</v>
      </c>
      <c r="C9" s="1">
        <v>4.1</v>
      </c>
      <c r="D9" s="1">
        <v>4.1</v>
      </c>
      <c r="E9" s="1">
        <v>4.2</v>
      </c>
      <c r="F9" s="1">
        <v>3.7</v>
      </c>
      <c r="G9" s="1">
        <v>2.8</v>
      </c>
    </row>
    <row r="10" spans="1:7" ht="12.75">
      <c r="A10" s="1">
        <v>1</v>
      </c>
      <c r="B10" s="1">
        <v>3.6</v>
      </c>
      <c r="C10" s="1">
        <v>3.8</v>
      </c>
      <c r="D10" s="1">
        <v>4.2</v>
      </c>
      <c r="E10" s="1">
        <v>3.4</v>
      </c>
      <c r="F10" s="1">
        <v>4.2</v>
      </c>
      <c r="G10" s="1">
        <v>3</v>
      </c>
    </row>
    <row r="11" spans="1:7" ht="12.75">
      <c r="A11" s="1">
        <v>1</v>
      </c>
      <c r="B11" s="1">
        <v>2.6</v>
      </c>
      <c r="C11" s="1">
        <v>3.2</v>
      </c>
      <c r="D11" s="1">
        <v>1.9</v>
      </c>
      <c r="E11" s="1">
        <v>3.5</v>
      </c>
      <c r="F11" s="1">
        <v>3.7</v>
      </c>
      <c r="G11" s="1">
        <v>3.1</v>
      </c>
    </row>
    <row r="12" spans="1:7" ht="12.75">
      <c r="A12" s="1">
        <v>1</v>
      </c>
      <c r="B12" s="1">
        <v>3</v>
      </c>
      <c r="C12" s="1">
        <v>2.5</v>
      </c>
      <c r="D12" s="1">
        <v>2.9</v>
      </c>
      <c r="E12" s="1">
        <v>3.2</v>
      </c>
      <c r="F12" s="1">
        <v>3.3</v>
      </c>
      <c r="G12" s="1">
        <v>3.1</v>
      </c>
    </row>
    <row r="13" spans="1:7" ht="12.75">
      <c r="A13" s="1">
        <v>1</v>
      </c>
      <c r="B13" s="1">
        <v>2.9</v>
      </c>
      <c r="C13" s="1">
        <v>3.3</v>
      </c>
      <c r="D13" s="1">
        <v>3.5</v>
      </c>
      <c r="E13" s="1">
        <v>3.1</v>
      </c>
      <c r="F13" s="1">
        <v>3.6</v>
      </c>
      <c r="G13" s="1">
        <v>3.4</v>
      </c>
    </row>
    <row r="14" spans="1:7" ht="12.75">
      <c r="A14" s="1">
        <v>2</v>
      </c>
      <c r="B14" s="1">
        <v>2.1</v>
      </c>
      <c r="C14" s="1">
        <v>1.8</v>
      </c>
      <c r="D14" s="1">
        <v>1.7</v>
      </c>
      <c r="E14" s="1">
        <v>1.7</v>
      </c>
      <c r="F14" s="1">
        <v>2.8</v>
      </c>
      <c r="G14" s="1">
        <v>1.5</v>
      </c>
    </row>
    <row r="15" spans="1:7" ht="12.75">
      <c r="A15" s="1">
        <v>2</v>
      </c>
      <c r="B15" s="1">
        <v>4.8</v>
      </c>
      <c r="C15" s="1">
        <v>4</v>
      </c>
      <c r="D15" s="1">
        <v>3.5</v>
      </c>
      <c r="E15" s="1">
        <v>1.8</v>
      </c>
      <c r="F15" s="1">
        <v>3.1</v>
      </c>
      <c r="G15" s="1">
        <v>2.2</v>
      </c>
    </row>
    <row r="16" spans="1:7" ht="12.75">
      <c r="A16" s="1">
        <v>2</v>
      </c>
      <c r="B16" s="1">
        <v>4.2</v>
      </c>
      <c r="C16" s="1">
        <v>2.9</v>
      </c>
      <c r="D16" s="1">
        <v>4</v>
      </c>
      <c r="E16" s="1">
        <v>1.8</v>
      </c>
      <c r="F16" s="1">
        <v>3.1</v>
      </c>
      <c r="G16" s="1">
        <v>2.2</v>
      </c>
    </row>
    <row r="17" spans="1:7" ht="12.75">
      <c r="A17" s="1">
        <v>2</v>
      </c>
      <c r="B17" s="1">
        <v>3.7</v>
      </c>
      <c r="C17" s="1">
        <v>1.9</v>
      </c>
      <c r="D17" s="1">
        <v>1.7</v>
      </c>
      <c r="E17" s="1">
        <v>1.6</v>
      </c>
      <c r="F17" s="1">
        <v>3.1</v>
      </c>
      <c r="G17" s="1">
        <v>1.6</v>
      </c>
    </row>
    <row r="18" spans="1:7" ht="12.75">
      <c r="A18" s="1">
        <v>2</v>
      </c>
      <c r="B18" s="1">
        <v>3.7</v>
      </c>
      <c r="C18" s="1">
        <v>2.1</v>
      </c>
      <c r="D18" s="1">
        <v>2.2</v>
      </c>
      <c r="E18" s="1">
        <v>3.1</v>
      </c>
      <c r="F18" s="1">
        <v>2.8</v>
      </c>
      <c r="G18" s="1">
        <v>1.7</v>
      </c>
    </row>
    <row r="19" spans="1:7" ht="12.75">
      <c r="A19" s="1">
        <v>2</v>
      </c>
      <c r="B19" s="1">
        <v>3.8</v>
      </c>
      <c r="C19" s="1">
        <v>2.1</v>
      </c>
      <c r="D19" s="1">
        <v>3</v>
      </c>
      <c r="E19" s="1">
        <v>3.3</v>
      </c>
      <c r="F19" s="1">
        <v>3</v>
      </c>
      <c r="G19" s="1">
        <v>1.7</v>
      </c>
    </row>
    <row r="20" spans="1:7" ht="12.75">
      <c r="A20" s="1">
        <v>2</v>
      </c>
      <c r="B20" s="1">
        <v>2.1</v>
      </c>
      <c r="C20" s="1">
        <v>2</v>
      </c>
      <c r="D20" s="1">
        <v>2.2</v>
      </c>
      <c r="E20" s="1">
        <v>1.8</v>
      </c>
      <c r="F20" s="1">
        <v>2.6</v>
      </c>
      <c r="G20" s="1">
        <v>1.5</v>
      </c>
    </row>
    <row r="21" spans="1:7" ht="12.75">
      <c r="A21" s="1">
        <v>2</v>
      </c>
      <c r="B21" s="1">
        <v>2.2</v>
      </c>
      <c r="C21" s="1">
        <v>1.9</v>
      </c>
      <c r="D21" s="1">
        <v>2.2</v>
      </c>
      <c r="E21" s="1">
        <v>3.4</v>
      </c>
      <c r="F21" s="1">
        <v>4.2</v>
      </c>
      <c r="G21" s="1">
        <v>2.7</v>
      </c>
    </row>
    <row r="22" spans="1:7" ht="12.75">
      <c r="A22" s="1">
        <v>2</v>
      </c>
      <c r="B22" s="1">
        <v>3.3</v>
      </c>
      <c r="C22" s="1">
        <v>3.6</v>
      </c>
      <c r="D22" s="1">
        <v>2.3</v>
      </c>
      <c r="E22" s="1">
        <v>4.3</v>
      </c>
      <c r="F22" s="1">
        <v>4</v>
      </c>
      <c r="G22" s="1">
        <v>3.8</v>
      </c>
    </row>
    <row r="23" spans="1:7" ht="12.75">
      <c r="A23" s="1">
        <v>2</v>
      </c>
      <c r="B23" s="1">
        <v>2.6</v>
      </c>
      <c r="C23" s="1">
        <v>1.5</v>
      </c>
      <c r="D23" s="1">
        <v>1.3</v>
      </c>
      <c r="E23" s="1">
        <v>2.5</v>
      </c>
      <c r="F23" s="1">
        <v>3.5</v>
      </c>
      <c r="G23" s="1">
        <v>1.9</v>
      </c>
    </row>
    <row r="24" spans="1:7" ht="12.75">
      <c r="A24" s="1">
        <v>2</v>
      </c>
      <c r="B24" s="1">
        <v>2.5</v>
      </c>
      <c r="C24" s="1">
        <v>1.7</v>
      </c>
      <c r="D24" s="1">
        <v>1.7</v>
      </c>
      <c r="E24" s="1">
        <v>2.8</v>
      </c>
      <c r="F24" s="1">
        <v>3.3</v>
      </c>
      <c r="G24" s="1">
        <v>3.1</v>
      </c>
    </row>
    <row r="26" ht="12.75">
      <c r="A26" s="48" t="s">
        <v>46</v>
      </c>
    </row>
    <row r="27" ht="12.75">
      <c r="A27" s="48" t="s">
        <v>45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I12" sqref="I12:M13"/>
    </sheetView>
  </sheetViews>
  <sheetFormatPr defaultColWidth="9.140625" defaultRowHeight="12.75"/>
  <cols>
    <col min="9" max="9" width="10.140625" style="0" customWidth="1"/>
    <col min="11" max="11" width="12.57421875" style="0" bestFit="1" customWidth="1"/>
    <col min="12" max="12" width="12.28125" style="0" bestFit="1" customWidth="1"/>
    <col min="14" max="14" width="12.57421875" style="0" bestFit="1" customWidth="1"/>
    <col min="15" max="15" width="12.28125" style="0" bestFit="1" customWidth="1"/>
  </cols>
  <sheetData>
    <row r="1" ht="12.75">
      <c r="A1" s="23" t="s">
        <v>13</v>
      </c>
    </row>
    <row r="12" ht="12.75">
      <c r="I12" s="23" t="s">
        <v>13</v>
      </c>
    </row>
    <row r="13" spans="9:13" ht="12.75">
      <c r="I13" t="s">
        <v>25</v>
      </c>
      <c r="L13" s="29"/>
      <c r="M13" s="23" t="s">
        <v>42</v>
      </c>
    </row>
    <row r="14" spans="9:13" ht="12.75">
      <c r="I14" t="s">
        <v>26</v>
      </c>
      <c r="J14" t="s">
        <v>49</v>
      </c>
      <c r="L14" s="29"/>
      <c r="M14" t="s">
        <v>28</v>
      </c>
    </row>
    <row r="15" spans="9:15" ht="13.5" thickBot="1">
      <c r="I15" s="32"/>
      <c r="J15" s="16" t="s">
        <v>29</v>
      </c>
      <c r="K15" s="27" t="s">
        <v>30</v>
      </c>
      <c r="L15" s="32" t="s">
        <v>31</v>
      </c>
      <c r="M15" s="16" t="s">
        <v>29</v>
      </c>
      <c r="N15" s="27" t="s">
        <v>30</v>
      </c>
      <c r="O15" s="27" t="s">
        <v>31</v>
      </c>
    </row>
    <row r="16" spans="9:15" ht="12.75">
      <c r="I16" s="29">
        <v>1</v>
      </c>
      <c r="J16">
        <v>3.4512918773572614</v>
      </c>
      <c r="K16">
        <v>57.52153128928769</v>
      </c>
      <c r="L16" s="29">
        <v>57.52153128928769</v>
      </c>
      <c r="M16">
        <v>3.4512918773572614</v>
      </c>
      <c r="N16">
        <v>57.52153128928769</v>
      </c>
      <c r="O16">
        <v>57.52153128928769</v>
      </c>
    </row>
    <row r="17" spans="9:15" ht="12.75">
      <c r="I17" s="29">
        <v>2</v>
      </c>
      <c r="J17">
        <v>1.3331371585685146</v>
      </c>
      <c r="K17">
        <v>22.218952642808574</v>
      </c>
      <c r="L17" s="29">
        <v>79.74048393209625</v>
      </c>
      <c r="M17">
        <v>1.3331371585685152</v>
      </c>
      <c r="N17">
        <v>22.21895264280859</v>
      </c>
      <c r="O17">
        <v>79.74048393209628</v>
      </c>
    </row>
    <row r="18" spans="9:12" ht="12.75">
      <c r="I18" s="29">
        <v>3</v>
      </c>
      <c r="J18">
        <v>0.6310771139929825</v>
      </c>
      <c r="K18">
        <v>10.517951899883041</v>
      </c>
      <c r="L18" s="29">
        <v>90.2584358319793</v>
      </c>
    </row>
    <row r="19" spans="9:12" ht="12.75">
      <c r="I19" s="29">
        <v>4</v>
      </c>
      <c r="J19">
        <v>0.2795503980297774</v>
      </c>
      <c r="K19">
        <v>4.65917330049629</v>
      </c>
      <c r="L19" s="29">
        <v>94.91760913247559</v>
      </c>
    </row>
    <row r="20" spans="9:12" ht="12.75">
      <c r="I20" s="29">
        <v>5</v>
      </c>
      <c r="J20">
        <v>0.19150246621292955</v>
      </c>
      <c r="K20">
        <v>3.1917077702154923</v>
      </c>
      <c r="L20" s="29">
        <v>98.10931690269108</v>
      </c>
    </row>
    <row r="21" spans="9:12" ht="12.75">
      <c r="I21" s="29">
        <v>6</v>
      </c>
      <c r="J21">
        <v>0.11344098583853482</v>
      </c>
      <c r="K21">
        <v>1.8906830973089137</v>
      </c>
      <c r="L21" s="29">
        <v>100</v>
      </c>
    </row>
    <row r="22" ht="12.75">
      <c r="I22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2" sqref="F12"/>
    </sheetView>
  </sheetViews>
  <sheetFormatPr defaultColWidth="9.140625" defaultRowHeight="12.75"/>
  <cols>
    <col min="3" max="3" width="12.57421875" style="0" bestFit="1" customWidth="1"/>
    <col min="4" max="4" width="12.28125" style="0" bestFit="1" customWidth="1"/>
    <col min="6" max="6" width="12.57421875" style="0" bestFit="1" customWidth="1"/>
    <col min="7" max="7" width="12.28125" style="0" bestFit="1" customWidth="1"/>
  </cols>
  <sheetData>
    <row r="1" ht="12.75">
      <c r="A1" s="23" t="s">
        <v>13</v>
      </c>
    </row>
    <row r="2" spans="1:6" ht="12.75">
      <c r="A2" t="s">
        <v>25</v>
      </c>
      <c r="D2" s="29"/>
      <c r="F2" s="23" t="s">
        <v>42</v>
      </c>
    </row>
    <row r="3" spans="1:5" ht="12.75">
      <c r="A3" t="s">
        <v>26</v>
      </c>
      <c r="B3" t="s">
        <v>49</v>
      </c>
      <c r="D3" s="29"/>
      <c r="E3" t="s">
        <v>28</v>
      </c>
    </row>
    <row r="4" spans="1:7" ht="13.5" thickBot="1">
      <c r="A4" s="32"/>
      <c r="B4" s="16" t="s">
        <v>29</v>
      </c>
      <c r="C4" s="27" t="s">
        <v>30</v>
      </c>
      <c r="D4" s="32" t="s">
        <v>31</v>
      </c>
      <c r="E4" s="16" t="s">
        <v>29</v>
      </c>
      <c r="F4" s="27" t="s">
        <v>30</v>
      </c>
      <c r="G4" s="27" t="s">
        <v>31</v>
      </c>
    </row>
    <row r="5" spans="1:7" ht="12.75">
      <c r="A5" s="29">
        <v>1</v>
      </c>
      <c r="B5">
        <v>3.4512918773572614</v>
      </c>
      <c r="C5">
        <v>57.52153128928769</v>
      </c>
      <c r="D5" s="29">
        <v>57.52153128928769</v>
      </c>
      <c r="E5">
        <v>3.4512918773572614</v>
      </c>
      <c r="F5">
        <v>57.52153128928769</v>
      </c>
      <c r="G5">
        <v>57.52153128928769</v>
      </c>
    </row>
    <row r="6" spans="1:7" ht="12.75">
      <c r="A6" s="29">
        <v>2</v>
      </c>
      <c r="B6">
        <v>1.3331371585685146</v>
      </c>
      <c r="C6">
        <v>22.218952642808574</v>
      </c>
      <c r="D6" s="29">
        <v>79.74048393209625</v>
      </c>
      <c r="E6">
        <v>1.3331371585685152</v>
      </c>
      <c r="F6">
        <v>22.21895264280859</v>
      </c>
      <c r="G6">
        <v>79.74048393209628</v>
      </c>
    </row>
    <row r="7" spans="1:4" ht="12.75">
      <c r="A7" s="29">
        <v>3</v>
      </c>
      <c r="B7">
        <v>0.6310771139929825</v>
      </c>
      <c r="C7">
        <v>10.517951899883041</v>
      </c>
      <c r="D7" s="29">
        <v>90.2584358319793</v>
      </c>
    </row>
    <row r="8" spans="1:4" ht="12.75">
      <c r="A8" s="29">
        <v>4</v>
      </c>
      <c r="B8">
        <v>0.2795503980297774</v>
      </c>
      <c r="C8">
        <v>4.65917330049629</v>
      </c>
      <c r="D8" s="29">
        <v>94.91760913247559</v>
      </c>
    </row>
    <row r="9" spans="1:4" ht="12.75">
      <c r="A9" s="29">
        <v>5</v>
      </c>
      <c r="B9">
        <v>0.19150246621292955</v>
      </c>
      <c r="C9">
        <v>3.1917077702154923</v>
      </c>
      <c r="D9" s="29">
        <v>98.10931690269108</v>
      </c>
    </row>
    <row r="10" spans="1:4" ht="12.75">
      <c r="A10" s="29">
        <v>6</v>
      </c>
      <c r="B10">
        <v>0.11344098583853482</v>
      </c>
      <c r="C10">
        <v>1.8906830973089137</v>
      </c>
      <c r="D10" s="29">
        <v>100</v>
      </c>
    </row>
    <row r="11" ht="12.75">
      <c r="A11" t="s">
        <v>34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31" sqref="I31"/>
    </sheetView>
  </sheetViews>
  <sheetFormatPr defaultColWidth="9.140625" defaultRowHeight="12.75"/>
  <sheetData>
    <row r="1" ht="12.75">
      <c r="A1" s="23" t="s">
        <v>13</v>
      </c>
    </row>
    <row r="2" spans="1:7" ht="12.75">
      <c r="A2" s="24" t="s">
        <v>37</v>
      </c>
      <c r="C2" s="23" t="s">
        <v>42</v>
      </c>
      <c r="E2" s="24" t="s">
        <v>37</v>
      </c>
      <c r="G2" s="23" t="s">
        <v>43</v>
      </c>
    </row>
    <row r="3" spans="1:7" ht="12.75">
      <c r="A3" t="s">
        <v>8</v>
      </c>
      <c r="B3" s="1" t="s">
        <v>38</v>
      </c>
      <c r="C3" t="s">
        <v>39</v>
      </c>
      <c r="E3" t="s">
        <v>8</v>
      </c>
      <c r="F3" s="1" t="s">
        <v>38</v>
      </c>
      <c r="G3" t="s">
        <v>39</v>
      </c>
    </row>
    <row r="4" spans="1:7" ht="12.75">
      <c r="A4" t="s">
        <v>1</v>
      </c>
      <c r="B4" s="1">
        <v>1</v>
      </c>
      <c r="C4">
        <v>0.8443374428625934</v>
      </c>
      <c r="E4" t="s">
        <v>1</v>
      </c>
      <c r="F4" s="1">
        <v>1</v>
      </c>
      <c r="G4">
        <v>0.8742367840682229</v>
      </c>
    </row>
    <row r="5" spans="1:7" ht="12.75">
      <c r="A5" t="s">
        <v>2</v>
      </c>
      <c r="B5" s="1">
        <v>1</v>
      </c>
      <c r="C5">
        <v>0.8878705595326734</v>
      </c>
      <c r="E5" t="s">
        <v>2</v>
      </c>
      <c r="F5" s="1">
        <v>1</v>
      </c>
      <c r="G5">
        <v>0.9027634524016027</v>
      </c>
    </row>
    <row r="6" spans="1:7" ht="12.75">
      <c r="A6" t="s">
        <v>3</v>
      </c>
      <c r="B6" s="1">
        <v>1</v>
      </c>
      <c r="C6">
        <v>0.7872447359202255</v>
      </c>
      <c r="E6" t="s">
        <v>3</v>
      </c>
      <c r="F6" s="1">
        <v>1</v>
      </c>
      <c r="G6">
        <v>0.8930658239310432</v>
      </c>
    </row>
    <row r="7" spans="1:7" ht="12.75">
      <c r="A7" t="s">
        <v>4</v>
      </c>
      <c r="B7" s="1">
        <v>1</v>
      </c>
      <c r="C7">
        <v>0.7293354929258946</v>
      </c>
      <c r="E7" t="s">
        <v>4</v>
      </c>
      <c r="F7" s="1">
        <v>1</v>
      </c>
      <c r="G7">
        <v>0.8747469023894542</v>
      </c>
    </row>
    <row r="8" spans="1:7" ht="12.75">
      <c r="A8" t="s">
        <v>5</v>
      </c>
      <c r="B8" s="1">
        <v>1</v>
      </c>
      <c r="C8">
        <v>0.7496230653688554</v>
      </c>
      <c r="E8" t="s">
        <v>5</v>
      </c>
      <c r="F8" s="1">
        <v>1</v>
      </c>
      <c r="G8">
        <v>0.9861460212020533</v>
      </c>
    </row>
    <row r="9" spans="1:7" ht="12.75">
      <c r="A9" t="s">
        <v>6</v>
      </c>
      <c r="B9" s="1">
        <v>1</v>
      </c>
      <c r="C9">
        <v>0.7860177393155344</v>
      </c>
      <c r="E9" t="s">
        <v>6</v>
      </c>
      <c r="F9" s="1">
        <v>1</v>
      </c>
      <c r="G9">
        <v>0.8845471659263829</v>
      </c>
    </row>
    <row r="10" ht="12.75">
      <c r="A10" t="s">
        <v>34</v>
      </c>
    </row>
    <row r="12" spans="1:5" ht="12.75">
      <c r="A12" s="24" t="s">
        <v>40</v>
      </c>
      <c r="E12" t="s">
        <v>40</v>
      </c>
    </row>
    <row r="13" spans="1:6" ht="12.75">
      <c r="A13" t="s">
        <v>8</v>
      </c>
      <c r="B13" t="s">
        <v>26</v>
      </c>
      <c r="E13" t="s">
        <v>8</v>
      </c>
      <c r="F13" t="s">
        <v>26</v>
      </c>
    </row>
    <row r="14" spans="2:8" ht="12.75">
      <c r="B14" s="1">
        <v>1</v>
      </c>
      <c r="C14" s="1">
        <v>2</v>
      </c>
      <c r="F14" s="1">
        <v>1</v>
      </c>
      <c r="G14" s="1">
        <v>2</v>
      </c>
      <c r="H14" s="1">
        <v>3</v>
      </c>
    </row>
    <row r="15" spans="1:8" ht="12.75">
      <c r="A15" t="s">
        <v>1</v>
      </c>
      <c r="B15" s="36">
        <v>0.7601462779154833</v>
      </c>
      <c r="C15" s="34">
        <v>-0.5162509845354585</v>
      </c>
      <c r="E15" t="s">
        <v>1</v>
      </c>
      <c r="F15" s="49">
        <v>0.7601462779154833</v>
      </c>
      <c r="G15" s="34">
        <v>-0.5162509845354585</v>
      </c>
      <c r="H15">
        <v>0.17291425969430485</v>
      </c>
    </row>
    <row r="16" spans="1:8" ht="12.75">
      <c r="A16" t="s">
        <v>2</v>
      </c>
      <c r="B16" s="36">
        <v>0.9414345649657317</v>
      </c>
      <c r="C16">
        <v>-0.03964239423214468</v>
      </c>
      <c r="E16" t="s">
        <v>2</v>
      </c>
      <c r="F16" s="49">
        <v>0.9414345649657317</v>
      </c>
      <c r="G16">
        <v>-0.03964239423214468</v>
      </c>
      <c r="H16">
        <v>0.12203644074181019</v>
      </c>
    </row>
    <row r="17" spans="1:8" ht="12.75">
      <c r="A17" t="s">
        <v>3</v>
      </c>
      <c r="B17" s="36">
        <v>0.8613872654638243</v>
      </c>
      <c r="C17">
        <v>-0.21273625647026087</v>
      </c>
      <c r="E17" t="s">
        <v>3</v>
      </c>
      <c r="F17" s="49">
        <v>0.8613872654638243</v>
      </c>
      <c r="G17">
        <v>-0.21273625647026087</v>
      </c>
      <c r="H17">
        <v>0.3253015339816547</v>
      </c>
    </row>
    <row r="18" spans="1:8" ht="12.75">
      <c r="A18" t="s">
        <v>4</v>
      </c>
      <c r="B18" s="36">
        <v>0.7593774172557398</v>
      </c>
      <c r="C18">
        <v>0.39074471344843126</v>
      </c>
      <c r="E18" t="s">
        <v>4</v>
      </c>
      <c r="F18" s="49">
        <v>0.7593774172557398</v>
      </c>
      <c r="G18">
        <v>0.39074471344843126</v>
      </c>
      <c r="H18">
        <v>-0.38132847974359263</v>
      </c>
    </row>
    <row r="19" spans="1:8" ht="12.75">
      <c r="A19" t="s">
        <v>5</v>
      </c>
      <c r="B19">
        <v>0.03984530472060729</v>
      </c>
      <c r="C19" s="37">
        <v>0.8648904075433935</v>
      </c>
      <c r="E19" t="s">
        <v>5</v>
      </c>
      <c r="F19">
        <v>0.03984530472060729</v>
      </c>
      <c r="G19" s="34">
        <v>0.8648904075433935</v>
      </c>
      <c r="H19" s="50">
        <v>0.4863362579874113</v>
      </c>
    </row>
    <row r="20" spans="1:8" ht="12.75">
      <c r="A20" t="s">
        <v>6</v>
      </c>
      <c r="B20" s="36">
        <v>0.8166643999628984</v>
      </c>
      <c r="C20">
        <v>0.345075349958199</v>
      </c>
      <c r="E20" t="s">
        <v>6</v>
      </c>
      <c r="F20" s="49">
        <v>0.8166643999628984</v>
      </c>
      <c r="G20">
        <v>0.345075349958199</v>
      </c>
      <c r="H20">
        <v>-0.31389397351788795</v>
      </c>
    </row>
    <row r="21" spans="1:5" ht="12.75">
      <c r="A21" t="s">
        <v>34</v>
      </c>
      <c r="E21" t="s">
        <v>34</v>
      </c>
    </row>
    <row r="22" spans="1:6" ht="12.75">
      <c r="A22" s="2" t="s">
        <v>17</v>
      </c>
      <c r="B22" t="s">
        <v>41</v>
      </c>
      <c r="E22" s="2" t="s">
        <v>17</v>
      </c>
      <c r="F22" t="s">
        <v>44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L21" sqref="L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C3" sqref="C3:C9"/>
    </sheetView>
  </sheetViews>
  <sheetFormatPr defaultColWidth="9.140625" defaultRowHeight="12.75"/>
  <cols>
    <col min="3" max="9" width="12.421875" style="0" bestFit="1" customWidth="1"/>
  </cols>
  <sheetData>
    <row r="1" spans="1:9" ht="12.75">
      <c r="A1" s="23" t="s">
        <v>12</v>
      </c>
      <c r="F1" s="24" t="s">
        <v>16</v>
      </c>
      <c r="I1" s="24" t="s">
        <v>47</v>
      </c>
    </row>
    <row r="2" spans="1:9" ht="12.75">
      <c r="A2" t="s">
        <v>7</v>
      </c>
      <c r="E2" s="2" t="s">
        <v>17</v>
      </c>
      <c r="F2" t="s">
        <v>18</v>
      </c>
      <c r="H2" s="2" t="s">
        <v>17</v>
      </c>
      <c r="I2" t="s">
        <v>48</v>
      </c>
    </row>
    <row r="3" spans="1:4" ht="12.75">
      <c r="A3" t="s">
        <v>8</v>
      </c>
      <c r="B3" s="1" t="s">
        <v>9</v>
      </c>
      <c r="C3" t="s">
        <v>10</v>
      </c>
      <c r="D3" t="s">
        <v>11</v>
      </c>
    </row>
    <row r="4" spans="1:7" ht="12.75">
      <c r="A4" s="1" t="s">
        <v>1</v>
      </c>
      <c r="B4">
        <v>3.491304347826087</v>
      </c>
      <c r="C4">
        <v>0.8431073712912798</v>
      </c>
      <c r="D4" s="1">
        <v>23</v>
      </c>
      <c r="G4" s="24" t="s">
        <v>19</v>
      </c>
    </row>
    <row r="5" spans="1:9" ht="12.75">
      <c r="A5" s="1" t="s">
        <v>2</v>
      </c>
      <c r="B5">
        <v>2.960869565217391</v>
      </c>
      <c r="C5">
        <v>0.9953250407574867</v>
      </c>
      <c r="D5" s="1">
        <v>23</v>
      </c>
      <c r="H5" s="2" t="s">
        <v>20</v>
      </c>
      <c r="I5">
        <v>0.7360731439124443</v>
      </c>
    </row>
    <row r="6" spans="1:9" ht="12.75">
      <c r="A6" s="1" t="s">
        <v>3</v>
      </c>
      <c r="B6">
        <v>2.8956521739130436</v>
      </c>
      <c r="C6">
        <v>0.9706971538162031</v>
      </c>
      <c r="D6" s="1">
        <v>23</v>
      </c>
      <c r="H6" s="2" t="s">
        <v>21</v>
      </c>
      <c r="I6">
        <v>77.39391653885329</v>
      </c>
    </row>
    <row r="7" spans="1:9" ht="12.75">
      <c r="A7" s="1" t="s">
        <v>4</v>
      </c>
      <c r="B7">
        <v>3.1565217391304343</v>
      </c>
      <c r="C7">
        <v>0.9346005889520751</v>
      </c>
      <c r="D7" s="1">
        <v>23</v>
      </c>
      <c r="H7" s="1" t="s">
        <v>22</v>
      </c>
      <c r="I7" s="1">
        <v>15</v>
      </c>
    </row>
    <row r="8" spans="1:9" ht="12.75">
      <c r="A8" s="1" t="s">
        <v>5</v>
      </c>
      <c r="B8">
        <v>3.2086956521739127</v>
      </c>
      <c r="C8">
        <v>0.4879577510383651</v>
      </c>
      <c r="D8" s="1">
        <v>23</v>
      </c>
      <c r="H8" s="1" t="s">
        <v>23</v>
      </c>
      <c r="I8" s="25">
        <v>2.0855424227002E-10</v>
      </c>
    </row>
    <row r="9" spans="1:8" ht="12.75">
      <c r="A9" s="1" t="s">
        <v>6</v>
      </c>
      <c r="B9">
        <v>2.7652173913043483</v>
      </c>
      <c r="C9">
        <v>0.864769383683605</v>
      </c>
      <c r="D9" s="1">
        <v>23</v>
      </c>
      <c r="G9" s="26" t="s">
        <v>17</v>
      </c>
      <c r="H9" s="24" t="s">
        <v>24</v>
      </c>
    </row>
    <row r="10" ht="12.75">
      <c r="K10" s="3"/>
    </row>
    <row r="12" ht="12.75">
      <c r="B12" t="s">
        <v>13</v>
      </c>
    </row>
    <row r="13" spans="2:9" ht="13.5" thickBot="1">
      <c r="B13" t="s">
        <v>8</v>
      </c>
      <c r="C13" s="1" t="s">
        <v>8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</row>
    <row r="14" spans="2:9" ht="12.75">
      <c r="B14" s="2" t="s">
        <v>14</v>
      </c>
      <c r="C14" s="1" t="s">
        <v>1</v>
      </c>
      <c r="D14" s="5">
        <v>1</v>
      </c>
      <c r="E14" s="8">
        <v>0.7129468053951166</v>
      </c>
      <c r="F14" s="8">
        <v>0.7386418700762218</v>
      </c>
      <c r="G14" s="8">
        <v>0.3548424732227731</v>
      </c>
      <c r="H14" s="8">
        <v>-0.2903893475781765</v>
      </c>
      <c r="I14" s="18">
        <v>0.3649016923739285</v>
      </c>
    </row>
    <row r="15" spans="2:9" ht="12.75">
      <c r="B15" s="2"/>
      <c r="C15" s="1" t="s">
        <v>2</v>
      </c>
      <c r="D15" s="19">
        <v>0.7129468053951166</v>
      </c>
      <c r="E15" s="11">
        <v>1</v>
      </c>
      <c r="F15" s="11">
        <v>0.8231321430872822</v>
      </c>
      <c r="G15" s="11">
        <v>0.6059523554423542</v>
      </c>
      <c r="H15" s="11">
        <v>0.04846342388455788</v>
      </c>
      <c r="I15" s="20">
        <v>0.7281741696104114</v>
      </c>
    </row>
    <row r="16" spans="2:9" ht="12.75">
      <c r="B16" s="2"/>
      <c r="C16" s="1" t="s">
        <v>3</v>
      </c>
      <c r="D16" s="19">
        <v>0.7386418700762218</v>
      </c>
      <c r="E16" s="11">
        <v>0.8231321430872822</v>
      </c>
      <c r="F16" s="11">
        <v>1</v>
      </c>
      <c r="G16" s="11">
        <v>0.4547213605658393</v>
      </c>
      <c r="H16" s="11">
        <v>-0.01910948504114884</v>
      </c>
      <c r="I16" s="20">
        <v>0.5272263352233487</v>
      </c>
    </row>
    <row r="17" spans="2:13" ht="12.75">
      <c r="B17" s="2"/>
      <c r="C17" s="1" t="s">
        <v>4</v>
      </c>
      <c r="D17" s="19">
        <v>0.3548424732227731</v>
      </c>
      <c r="E17" s="11">
        <v>0.6059523554423542</v>
      </c>
      <c r="F17" s="11">
        <v>0.4547213605658393</v>
      </c>
      <c r="G17" s="11">
        <v>1</v>
      </c>
      <c r="H17" s="11">
        <v>0.1982153903443933</v>
      </c>
      <c r="I17" s="20">
        <v>0.7612305317079323</v>
      </c>
      <c r="M17" s="4"/>
    </row>
    <row r="18" spans="2:9" ht="12.75">
      <c r="B18" s="2"/>
      <c r="C18" s="1" t="s">
        <v>5</v>
      </c>
      <c r="D18" s="19">
        <v>-0.2903893475781765</v>
      </c>
      <c r="E18" s="11">
        <v>0.04846342388455788</v>
      </c>
      <c r="F18" s="11">
        <v>-0.01910948504114884</v>
      </c>
      <c r="G18" s="11">
        <v>0.1982153903443933</v>
      </c>
      <c r="H18" s="11">
        <v>1</v>
      </c>
      <c r="I18" s="20">
        <v>0.16986914946831752</v>
      </c>
    </row>
    <row r="19" spans="2:9" ht="13.5" thickBot="1">
      <c r="B19" s="2"/>
      <c r="C19" s="1" t="s">
        <v>6</v>
      </c>
      <c r="D19" s="19">
        <v>0.3649016923739285</v>
      </c>
      <c r="E19" s="11">
        <v>0.7281741696104114</v>
      </c>
      <c r="F19" s="11">
        <v>0.5272263352233487</v>
      </c>
      <c r="G19" s="11">
        <v>0.7612305317079323</v>
      </c>
      <c r="H19" s="11">
        <v>0.16986914946831752</v>
      </c>
      <c r="I19" s="20">
        <v>1</v>
      </c>
    </row>
    <row r="20" spans="2:9" ht="12.75">
      <c r="B20" s="2" t="s">
        <v>15</v>
      </c>
      <c r="C20" s="1" t="s">
        <v>1</v>
      </c>
      <c r="D20" s="5"/>
      <c r="E20" s="6">
        <v>6.725351978454421E-05</v>
      </c>
      <c r="F20" s="6">
        <v>2.849589877186453E-05</v>
      </c>
      <c r="G20" s="7">
        <v>0.04831287850309139</v>
      </c>
      <c r="H20" s="8">
        <v>0.08944606805347415</v>
      </c>
      <c r="I20" s="9">
        <v>0.0434460873197858</v>
      </c>
    </row>
    <row r="21" spans="2:9" ht="12.75">
      <c r="B21" s="2"/>
      <c r="C21" s="1" t="s">
        <v>2</v>
      </c>
      <c r="D21" s="10">
        <v>6.725351978454421E-05</v>
      </c>
      <c r="E21" s="11"/>
      <c r="F21" s="12">
        <v>7.070797545574635E-07</v>
      </c>
      <c r="G21" s="12">
        <v>0.0010899165881250086</v>
      </c>
      <c r="H21" s="11">
        <v>0.4130953874163628</v>
      </c>
      <c r="I21" s="13">
        <v>4.089348817229884E-05</v>
      </c>
    </row>
    <row r="22" spans="3:9" ht="12.75">
      <c r="C22" s="1" t="s">
        <v>3</v>
      </c>
      <c r="D22" s="10">
        <v>2.849589877186453E-05</v>
      </c>
      <c r="E22" s="12">
        <v>7.070797545574635E-07</v>
      </c>
      <c r="F22" s="11"/>
      <c r="G22" s="14">
        <v>0.014629215015756324</v>
      </c>
      <c r="H22" s="11">
        <v>0.46551752408654595</v>
      </c>
      <c r="I22" s="13">
        <v>0.004867001271345732</v>
      </c>
    </row>
    <row r="23" spans="3:9" ht="12.75">
      <c r="C23" s="1" t="s">
        <v>4</v>
      </c>
      <c r="D23" s="15">
        <v>0.04831287850309139</v>
      </c>
      <c r="E23" s="12">
        <v>0.0010899165881250086</v>
      </c>
      <c r="F23" s="14">
        <v>0.014629215015756324</v>
      </c>
      <c r="G23" s="11"/>
      <c r="H23" s="11">
        <v>0.18229921059384213</v>
      </c>
      <c r="I23" s="13">
        <v>1.2306338018558336E-05</v>
      </c>
    </row>
    <row r="24" spans="3:9" ht="12.75">
      <c r="C24" s="1" t="s">
        <v>5</v>
      </c>
      <c r="D24" s="19">
        <v>0.08944606805347415</v>
      </c>
      <c r="E24" s="11">
        <v>0.4130953874163628</v>
      </c>
      <c r="F24" s="11">
        <v>0.46551752408654595</v>
      </c>
      <c r="G24" s="11">
        <v>0.18229921059384213</v>
      </c>
      <c r="H24" s="11"/>
      <c r="I24" s="20">
        <v>0.21920229585013506</v>
      </c>
    </row>
    <row r="25" spans="3:9" ht="13.5" thickBot="1">
      <c r="C25" s="1" t="s">
        <v>6</v>
      </c>
      <c r="D25" s="21">
        <v>0.0434460873197858</v>
      </c>
      <c r="E25" s="22">
        <v>4.089348817229884E-05</v>
      </c>
      <c r="F25" s="22">
        <v>0.004867001271345732</v>
      </c>
      <c r="G25" s="22">
        <v>1.2306338018558336E-05</v>
      </c>
      <c r="H25" s="16">
        <v>0.21920229585013506</v>
      </c>
      <c r="I25" s="17"/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I29" sqref="I29"/>
    </sheetView>
  </sheetViews>
  <sheetFormatPr defaultColWidth="9.140625" defaultRowHeight="12.75"/>
  <cols>
    <col min="9" max="9" width="8.57421875" style="0" customWidth="1"/>
    <col min="12" max="12" width="13.421875" style="0" customWidth="1"/>
    <col min="13" max="13" width="13.140625" style="0" customWidth="1"/>
    <col min="15" max="15" width="13.140625" style="0" customWidth="1"/>
    <col min="16" max="16" width="11.7109375" style="0" customWidth="1"/>
  </cols>
  <sheetData>
    <row r="1" ht="12.75">
      <c r="A1" s="23" t="s">
        <v>36</v>
      </c>
    </row>
    <row r="4" ht="12.75">
      <c r="I4" s="23" t="s">
        <v>36</v>
      </c>
    </row>
    <row r="5" ht="12.75">
      <c r="I5" t="s">
        <v>25</v>
      </c>
    </row>
    <row r="6" spans="9:16" ht="13.5" thickBot="1">
      <c r="I6" s="27"/>
      <c r="J6" s="28" t="s">
        <v>26</v>
      </c>
      <c r="K6" s="27" t="s">
        <v>27</v>
      </c>
      <c r="L6" s="27"/>
      <c r="M6" s="32"/>
      <c r="N6" s="27" t="s">
        <v>28</v>
      </c>
      <c r="O6" s="27"/>
      <c r="P6" s="27"/>
    </row>
    <row r="7" spans="10:16" ht="12.75">
      <c r="J7" s="29"/>
      <c r="K7" s="1" t="s">
        <v>29</v>
      </c>
      <c r="L7" s="1" t="s">
        <v>30</v>
      </c>
      <c r="M7" s="30" t="s">
        <v>31</v>
      </c>
      <c r="N7" s="1" t="s">
        <v>29</v>
      </c>
      <c r="O7" s="1" t="s">
        <v>30</v>
      </c>
      <c r="P7" s="1" t="s">
        <v>31</v>
      </c>
    </row>
    <row r="8" spans="9:16" ht="12.75">
      <c r="I8" t="s">
        <v>32</v>
      </c>
      <c r="J8" s="30">
        <v>1</v>
      </c>
      <c r="K8" s="1">
        <v>2.9933672715951145</v>
      </c>
      <c r="L8" s="1">
        <v>66.47256382985728</v>
      </c>
      <c r="M8" s="30">
        <v>66.47256382985728</v>
      </c>
      <c r="N8" s="1">
        <v>2.993367271595114</v>
      </c>
      <c r="O8" s="1">
        <v>66.47256382985726</v>
      </c>
      <c r="P8" s="1">
        <v>66.47256382985726</v>
      </c>
    </row>
    <row r="9" spans="10:16" ht="12.75">
      <c r="J9" s="30">
        <v>2</v>
      </c>
      <c r="K9" s="1">
        <v>0.7863817012798073</v>
      </c>
      <c r="L9" s="1">
        <v>17.462878120230954</v>
      </c>
      <c r="M9" s="30">
        <v>83.93544195008823</v>
      </c>
      <c r="N9" s="1">
        <v>0.7863817012798069</v>
      </c>
      <c r="O9" s="1">
        <v>17.462878120230943</v>
      </c>
      <c r="P9" s="1">
        <v>83.9354419500882</v>
      </c>
    </row>
    <row r="10" spans="10:16" ht="12.75">
      <c r="J10" s="30">
        <v>3</v>
      </c>
      <c r="K10" s="1">
        <v>0.284424805280137</v>
      </c>
      <c r="L10" s="1">
        <v>6.316113028690833</v>
      </c>
      <c r="M10" s="30">
        <v>90.25155497877907</v>
      </c>
      <c r="N10" s="1"/>
      <c r="O10" s="1"/>
      <c r="P10" s="1"/>
    </row>
    <row r="11" spans="10:16" ht="12.75">
      <c r="J11" s="30">
        <v>4</v>
      </c>
      <c r="K11" s="1">
        <v>0.20380478856363976</v>
      </c>
      <c r="L11" s="1">
        <v>4.525815106346077</v>
      </c>
      <c r="M11" s="30">
        <v>94.77737008512514</v>
      </c>
      <c r="N11" s="1"/>
      <c r="O11" s="1"/>
      <c r="P11" s="1"/>
    </row>
    <row r="12" spans="10:16" ht="12.75">
      <c r="J12" s="30">
        <v>5</v>
      </c>
      <c r="K12" s="1">
        <v>0.1397528709392</v>
      </c>
      <c r="L12" s="1">
        <v>3.1034386331622574</v>
      </c>
      <c r="M12" s="30">
        <v>97.8808087182874</v>
      </c>
      <c r="N12" s="1"/>
      <c r="O12" s="1"/>
      <c r="P12" s="1"/>
    </row>
    <row r="13" spans="9:16" ht="13.5" thickBot="1">
      <c r="I13" s="27"/>
      <c r="J13" s="31">
        <v>6</v>
      </c>
      <c r="K13" s="16">
        <v>0.09543061767806939</v>
      </c>
      <c r="L13" s="16">
        <v>2.1191912817125913</v>
      </c>
      <c r="M13" s="31">
        <v>100</v>
      </c>
      <c r="N13" s="16"/>
      <c r="O13" s="16"/>
      <c r="P13" s="16"/>
    </row>
    <row r="14" spans="9:16" ht="12.75">
      <c r="I14" t="s">
        <v>33</v>
      </c>
      <c r="J14" s="30">
        <v>1</v>
      </c>
      <c r="K14" s="1">
        <v>2.9933672715951145</v>
      </c>
      <c r="L14" s="1">
        <v>66.47256382985728</v>
      </c>
      <c r="M14" s="30">
        <v>66.47256382985728</v>
      </c>
      <c r="N14" s="1">
        <v>3.4482565071535936</v>
      </c>
      <c r="O14" s="1">
        <v>57.470941785893224</v>
      </c>
      <c r="P14" s="1">
        <v>57.470941785893224</v>
      </c>
    </row>
    <row r="15" spans="10:16" ht="12.75">
      <c r="J15" s="30">
        <v>2</v>
      </c>
      <c r="K15" s="1">
        <v>0.7863817012798073</v>
      </c>
      <c r="L15" s="1">
        <v>17.462878120230954</v>
      </c>
      <c r="M15" s="30">
        <v>83.93544195008823</v>
      </c>
      <c r="N15" s="1">
        <v>1.1363382197999945</v>
      </c>
      <c r="O15" s="1">
        <v>18.938970329999908</v>
      </c>
      <c r="P15" s="1">
        <v>76.40991211589314</v>
      </c>
    </row>
    <row r="16" spans="10:16" ht="12.75">
      <c r="J16" s="30">
        <v>3</v>
      </c>
      <c r="K16" s="1">
        <v>0.284424805280137</v>
      </c>
      <c r="L16" s="1">
        <v>6.316113028690833</v>
      </c>
      <c r="M16" s="30">
        <v>90.25155497877907</v>
      </c>
      <c r="N16" s="1"/>
      <c r="O16" s="1"/>
      <c r="P16" s="1"/>
    </row>
    <row r="17" spans="10:16" ht="12.75">
      <c r="J17" s="30">
        <v>4</v>
      </c>
      <c r="K17" s="1">
        <v>0.20380478856363976</v>
      </c>
      <c r="L17" s="1">
        <v>4.525815106346077</v>
      </c>
      <c r="M17" s="30">
        <v>94.77737008512514</v>
      </c>
      <c r="N17" s="1"/>
      <c r="O17" s="1"/>
      <c r="P17" s="1"/>
    </row>
    <row r="18" spans="10:16" ht="12.75">
      <c r="J18" s="30">
        <v>5</v>
      </c>
      <c r="K18" s="1">
        <v>0.1397528709392</v>
      </c>
      <c r="L18" s="1">
        <v>3.1034386331622574</v>
      </c>
      <c r="M18" s="30">
        <v>97.8808087182874</v>
      </c>
      <c r="N18" s="1"/>
      <c r="O18" s="1"/>
      <c r="P18" s="1"/>
    </row>
    <row r="19" spans="10:16" ht="12.75">
      <c r="J19" s="30">
        <v>6</v>
      </c>
      <c r="K19" s="1">
        <v>0.09543061767806939</v>
      </c>
      <c r="L19" s="1">
        <v>2.1191912817125913</v>
      </c>
      <c r="M19" s="30">
        <v>100</v>
      </c>
      <c r="N19" s="1"/>
      <c r="O19" s="1"/>
      <c r="P19" s="1"/>
    </row>
    <row r="20" ht="12.75">
      <c r="I20" t="s">
        <v>34</v>
      </c>
    </row>
    <row r="21" spans="9:10" ht="12.75">
      <c r="I21" s="2" t="s">
        <v>17</v>
      </c>
      <c r="J21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24" sqref="K24"/>
    </sheetView>
  </sheetViews>
  <sheetFormatPr defaultColWidth="9.140625" defaultRowHeight="12.75"/>
  <cols>
    <col min="4" max="4" width="12.57421875" style="0" bestFit="1" customWidth="1"/>
    <col min="5" max="5" width="12.28125" style="0" bestFit="1" customWidth="1"/>
    <col min="7" max="7" width="12.57421875" style="0" bestFit="1" customWidth="1"/>
    <col min="8" max="8" width="12.28125" style="0" bestFit="1" customWidth="1"/>
  </cols>
  <sheetData>
    <row r="1" ht="12.75">
      <c r="A1" s="23" t="s">
        <v>36</v>
      </c>
    </row>
    <row r="2" ht="12.75">
      <c r="A2" t="s">
        <v>25</v>
      </c>
    </row>
    <row r="3" spans="1:8" ht="13.5" thickBot="1">
      <c r="A3" s="27"/>
      <c r="B3" s="28" t="s">
        <v>26</v>
      </c>
      <c r="C3" s="27" t="s">
        <v>27</v>
      </c>
      <c r="D3" s="27"/>
      <c r="E3" s="32"/>
      <c r="F3" s="27" t="s">
        <v>28</v>
      </c>
      <c r="G3" s="27"/>
      <c r="H3" s="27"/>
    </row>
    <row r="4" spans="2:8" ht="12.75">
      <c r="B4" s="29"/>
      <c r="C4" s="1" t="s">
        <v>29</v>
      </c>
      <c r="D4" s="1" t="s">
        <v>30</v>
      </c>
      <c r="E4" s="30" t="s">
        <v>31</v>
      </c>
      <c r="F4" s="1" t="s">
        <v>29</v>
      </c>
      <c r="G4" s="1" t="s">
        <v>30</v>
      </c>
      <c r="H4" s="1" t="s">
        <v>31</v>
      </c>
    </row>
    <row r="5" spans="1:8" ht="12.75">
      <c r="A5" t="s">
        <v>32</v>
      </c>
      <c r="B5" s="30">
        <v>1</v>
      </c>
      <c r="C5" s="1">
        <v>2.9933672715951145</v>
      </c>
      <c r="D5" s="1">
        <v>66.47256382985728</v>
      </c>
      <c r="E5" s="30">
        <v>66.47256382985728</v>
      </c>
      <c r="F5" s="1">
        <v>2.993367271595114</v>
      </c>
      <c r="G5" s="1">
        <v>66.4725638298573</v>
      </c>
      <c r="H5" s="1">
        <v>66.47256382985726</v>
      </c>
    </row>
    <row r="6" spans="2:8" ht="12.75">
      <c r="B6" s="30">
        <v>2</v>
      </c>
      <c r="C6" s="1">
        <v>0.7863817012798073</v>
      </c>
      <c r="D6" s="1">
        <v>17.462878120230954</v>
      </c>
      <c r="E6" s="30">
        <v>83.93544195008823</v>
      </c>
      <c r="F6" s="1">
        <v>0.7863817012798069</v>
      </c>
      <c r="G6" s="1">
        <v>17.4628781202309</v>
      </c>
      <c r="H6" s="1">
        <v>83.9354419500882</v>
      </c>
    </row>
    <row r="7" spans="2:8" ht="12.75">
      <c r="B7" s="30">
        <v>3</v>
      </c>
      <c r="C7" s="1">
        <v>0.284424805280137</v>
      </c>
      <c r="D7" s="1">
        <v>6.316113028690833</v>
      </c>
      <c r="E7" s="30">
        <v>90.25155497877907</v>
      </c>
      <c r="F7" s="1"/>
      <c r="G7" s="1"/>
      <c r="H7" s="1"/>
    </row>
    <row r="8" spans="2:8" ht="12.75">
      <c r="B8" s="30">
        <v>4</v>
      </c>
      <c r="C8" s="1">
        <v>0.20380478856363976</v>
      </c>
      <c r="D8" s="1">
        <v>4.525815106346077</v>
      </c>
      <c r="E8" s="30">
        <v>94.77737008512514</v>
      </c>
      <c r="F8" s="1"/>
      <c r="G8" s="1"/>
      <c r="H8" s="1"/>
    </row>
    <row r="9" spans="2:8" ht="12.75">
      <c r="B9" s="30">
        <v>5</v>
      </c>
      <c r="C9" s="1">
        <v>0.1397528709392</v>
      </c>
      <c r="D9" s="1">
        <v>3.1034386331622574</v>
      </c>
      <c r="E9" s="30">
        <v>97.8808087182874</v>
      </c>
      <c r="F9" s="1"/>
      <c r="G9" s="1"/>
      <c r="H9" s="1"/>
    </row>
    <row r="10" spans="1:8" ht="13.5" thickBot="1">
      <c r="A10" s="27"/>
      <c r="B10" s="31">
        <v>6</v>
      </c>
      <c r="C10" s="16">
        <v>0.09543061767806939</v>
      </c>
      <c r="D10" s="16">
        <v>2.1191912817125913</v>
      </c>
      <c r="E10" s="31">
        <v>100</v>
      </c>
      <c r="F10" s="16"/>
      <c r="G10" s="16"/>
      <c r="H10" s="16"/>
    </row>
    <row r="11" spans="1:8" ht="12.75">
      <c r="A11" t="s">
        <v>33</v>
      </c>
      <c r="B11" s="30">
        <v>1</v>
      </c>
      <c r="C11" s="1">
        <v>2.9933672715951145</v>
      </c>
      <c r="D11" s="1">
        <v>66.47256382985728</v>
      </c>
      <c r="E11" s="30">
        <v>66.47256382985728</v>
      </c>
      <c r="F11" s="1">
        <v>3.4482565071535936</v>
      </c>
      <c r="G11" s="1">
        <v>57.470941785893224</v>
      </c>
      <c r="H11" s="1">
        <v>57.470941785893224</v>
      </c>
    </row>
    <row r="12" spans="2:8" ht="12.75">
      <c r="B12" s="30">
        <v>2</v>
      </c>
      <c r="C12" s="1">
        <v>0.7863817012798073</v>
      </c>
      <c r="D12" s="1">
        <v>17.462878120230954</v>
      </c>
      <c r="E12" s="30">
        <v>83.93544195008823</v>
      </c>
      <c r="F12" s="1">
        <v>1.1363382197999945</v>
      </c>
      <c r="G12" s="1">
        <v>18.938970329999908</v>
      </c>
      <c r="H12" s="1">
        <v>76.40991211589314</v>
      </c>
    </row>
    <row r="13" spans="2:8" ht="12.75">
      <c r="B13" s="30">
        <v>3</v>
      </c>
      <c r="C13" s="1">
        <v>0.284424805280137</v>
      </c>
      <c r="D13" s="1">
        <v>6.316113028690833</v>
      </c>
      <c r="E13" s="30">
        <v>90.25155497877907</v>
      </c>
      <c r="F13" s="1"/>
      <c r="G13" s="1"/>
      <c r="H13" s="1"/>
    </row>
    <row r="14" spans="2:8" ht="12.75">
      <c r="B14" s="30">
        <v>4</v>
      </c>
      <c r="C14" s="1">
        <v>0.20380478856363976</v>
      </c>
      <c r="D14" s="1">
        <v>4.525815106346077</v>
      </c>
      <c r="E14" s="30">
        <v>94.77737008512514</v>
      </c>
      <c r="F14" s="1"/>
      <c r="G14" s="1"/>
      <c r="H14" s="1"/>
    </row>
    <row r="15" spans="2:8" ht="12.75">
      <c r="B15" s="30">
        <v>5</v>
      </c>
      <c r="C15" s="1">
        <v>0.1397528709392</v>
      </c>
      <c r="D15" s="1">
        <v>3.1034386331622574</v>
      </c>
      <c r="E15" s="30">
        <v>97.8808087182874</v>
      </c>
      <c r="F15" s="1"/>
      <c r="G15" s="1"/>
      <c r="H15" s="1"/>
    </row>
    <row r="16" spans="2:8" ht="12.75">
      <c r="B16" s="30">
        <v>6</v>
      </c>
      <c r="C16" s="1">
        <v>0.09543061767806939</v>
      </c>
      <c r="D16" s="1">
        <v>2.1191912817125913</v>
      </c>
      <c r="E16" s="30">
        <v>100</v>
      </c>
      <c r="F16" s="1"/>
      <c r="G16" s="1"/>
      <c r="H16" s="1"/>
    </row>
    <row r="17" ht="12.75">
      <c r="A17" t="s">
        <v>34</v>
      </c>
    </row>
    <row r="18" spans="1:2" ht="12.75">
      <c r="A18" s="2" t="s">
        <v>17</v>
      </c>
      <c r="B18" t="s">
        <v>35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G27" sqref="G27"/>
    </sheetView>
  </sheetViews>
  <sheetFormatPr defaultColWidth="9.140625" defaultRowHeight="12.75"/>
  <cols>
    <col min="2" max="2" width="10.00390625" style="0" customWidth="1"/>
    <col min="4" max="4" width="9.7109375" style="0" customWidth="1"/>
    <col min="11" max="11" width="12.57421875" style="0" bestFit="1" customWidth="1"/>
    <col min="12" max="12" width="12.28125" style="0" bestFit="1" customWidth="1"/>
    <col min="14" max="14" width="12.57421875" style="0" bestFit="1" customWidth="1"/>
    <col min="15" max="15" width="12.28125" style="0" bestFit="1" customWidth="1"/>
  </cols>
  <sheetData>
    <row r="1" spans="1:8" ht="12.75">
      <c r="A1" s="23" t="s">
        <v>36</v>
      </c>
      <c r="C1" s="23" t="s">
        <v>42</v>
      </c>
      <c r="H1" s="23" t="s">
        <v>36</v>
      </c>
    </row>
    <row r="2" spans="1:8" ht="12.75">
      <c r="A2" s="24" t="s">
        <v>37</v>
      </c>
      <c r="H2" t="s">
        <v>25</v>
      </c>
    </row>
    <row r="3" spans="1:15" ht="13.5" thickBot="1">
      <c r="A3" t="s">
        <v>8</v>
      </c>
      <c r="B3" t="s">
        <v>32</v>
      </c>
      <c r="D3" s="1" t="s">
        <v>33</v>
      </c>
      <c r="H3" s="27"/>
      <c r="I3" s="28" t="s">
        <v>26</v>
      </c>
      <c r="J3" s="27" t="s">
        <v>27</v>
      </c>
      <c r="K3" s="27"/>
      <c r="L3" s="32"/>
      <c r="M3" s="27" t="s">
        <v>28</v>
      </c>
      <c r="N3" s="27"/>
      <c r="O3" s="27"/>
    </row>
    <row r="4" spans="2:15" ht="12.75">
      <c r="B4" t="s">
        <v>38</v>
      </c>
      <c r="C4" t="s">
        <v>39</v>
      </c>
      <c r="D4" s="1" t="s">
        <v>38</v>
      </c>
      <c r="E4" t="s">
        <v>39</v>
      </c>
      <c r="I4" s="29"/>
      <c r="J4" s="1" t="s">
        <v>29</v>
      </c>
      <c r="K4" s="1" t="s">
        <v>30</v>
      </c>
      <c r="L4" s="30" t="s">
        <v>31</v>
      </c>
      <c r="M4" s="1" t="s">
        <v>29</v>
      </c>
      <c r="N4" s="1" t="s">
        <v>30</v>
      </c>
      <c r="O4" s="1" t="s">
        <v>31</v>
      </c>
    </row>
    <row r="5" spans="1:15" ht="12.75">
      <c r="A5" t="s">
        <v>1</v>
      </c>
      <c r="B5">
        <v>0.7108300395256919</v>
      </c>
      <c r="C5" s="59">
        <v>0.5966651097031784</v>
      </c>
      <c r="D5" s="1">
        <v>1</v>
      </c>
      <c r="E5" s="60">
        <v>0.8393920860481767</v>
      </c>
      <c r="H5" t="s">
        <v>32</v>
      </c>
      <c r="I5" s="30">
        <v>1</v>
      </c>
      <c r="J5" s="1">
        <v>2.9933672715951145</v>
      </c>
      <c r="K5" s="1">
        <v>66.47256382985728</v>
      </c>
      <c r="L5" s="30">
        <v>66.47256382985728</v>
      </c>
      <c r="M5" s="57">
        <v>2.993367271595114</v>
      </c>
      <c r="N5" s="1">
        <v>66.4725638298573</v>
      </c>
      <c r="O5" s="1">
        <v>66.47256382985726</v>
      </c>
    </row>
    <row r="6" spans="1:15" ht="12.75">
      <c r="A6" t="s">
        <v>2</v>
      </c>
      <c r="B6">
        <v>0.9906719367588926</v>
      </c>
      <c r="C6" s="59">
        <v>0.8970128214886598</v>
      </c>
      <c r="D6" s="1">
        <v>1</v>
      </c>
      <c r="E6" s="60">
        <v>0.9054590003057416</v>
      </c>
      <c r="I6" s="30">
        <v>2</v>
      </c>
      <c r="J6" s="1">
        <v>0.7863817012798073</v>
      </c>
      <c r="K6" s="1">
        <v>17.462878120230954</v>
      </c>
      <c r="L6" s="30">
        <v>83.93544195008823</v>
      </c>
      <c r="M6" s="57">
        <v>0.7863817012798069</v>
      </c>
      <c r="N6" s="1">
        <v>17.4628781202309</v>
      </c>
      <c r="O6" s="1">
        <v>83.9354419500882</v>
      </c>
    </row>
    <row r="7" spans="1:15" ht="12.75">
      <c r="A7" t="s">
        <v>3</v>
      </c>
      <c r="B7">
        <v>0.9422529644268776</v>
      </c>
      <c r="C7" s="59">
        <v>0.826346799764086</v>
      </c>
      <c r="D7" s="1">
        <v>1</v>
      </c>
      <c r="E7" s="60">
        <v>0.8769903953199116</v>
      </c>
      <c r="I7" s="30">
        <v>3</v>
      </c>
      <c r="J7" s="1">
        <v>0.284424805280137</v>
      </c>
      <c r="K7" s="1">
        <v>6.316113028690833</v>
      </c>
      <c r="L7" s="30">
        <v>90.25155497877907</v>
      </c>
      <c r="M7" s="1"/>
      <c r="N7" s="1"/>
      <c r="O7" s="1"/>
    </row>
    <row r="8" spans="1:15" ht="12.75">
      <c r="A8" t="s">
        <v>4</v>
      </c>
      <c r="B8">
        <v>0.8734782608695656</v>
      </c>
      <c r="C8" s="59">
        <v>0.7604715094791117</v>
      </c>
      <c r="D8" s="1">
        <v>1</v>
      </c>
      <c r="E8" s="60">
        <v>0.8706244259840498</v>
      </c>
      <c r="I8" s="30">
        <v>4</v>
      </c>
      <c r="J8" s="1">
        <v>0.20380478856363976</v>
      </c>
      <c r="K8" s="1">
        <v>4.525815106346077</v>
      </c>
      <c r="L8" s="30">
        <v>94.77737008512514</v>
      </c>
      <c r="M8" s="4">
        <f>SUM(J5:J10)</f>
        <v>4.503162055335968</v>
      </c>
      <c r="N8" s="61" t="s">
        <v>72</v>
      </c>
      <c r="O8" s="1"/>
    </row>
    <row r="9" spans="1:15" ht="12.75">
      <c r="A9" t="s">
        <v>5</v>
      </c>
      <c r="B9">
        <v>0.23810276679841907</v>
      </c>
      <c r="C9" s="59">
        <v>0.05487262765303548</v>
      </c>
      <c r="D9" s="1">
        <v>1</v>
      </c>
      <c r="E9" s="60">
        <v>0.23045774894120136</v>
      </c>
      <c r="I9" s="30">
        <v>5</v>
      </c>
      <c r="J9" s="1">
        <v>0.1397528709392</v>
      </c>
      <c r="K9" s="1">
        <v>3.1034386331622574</v>
      </c>
      <c r="L9" s="30">
        <v>97.8808087182874</v>
      </c>
      <c r="M9" s="1"/>
      <c r="N9" s="1"/>
      <c r="O9" s="1"/>
    </row>
    <row r="10" spans="1:15" ht="13.5" thickBot="1">
      <c r="A10" t="s">
        <v>6</v>
      </c>
      <c r="B10">
        <v>0.7478260869565221</v>
      </c>
      <c r="C10" s="59">
        <v>0.6443801047868492</v>
      </c>
      <c r="D10" s="1">
        <v>1</v>
      </c>
      <c r="E10" s="60">
        <v>0.8616710703545073</v>
      </c>
      <c r="H10" s="27"/>
      <c r="I10" s="31">
        <v>6</v>
      </c>
      <c r="J10" s="16">
        <v>0.09543061767806939</v>
      </c>
      <c r="K10" s="16">
        <v>2.1191912817125913</v>
      </c>
      <c r="L10" s="31">
        <v>100</v>
      </c>
      <c r="M10" s="16"/>
      <c r="N10" s="16"/>
      <c r="O10" s="16"/>
    </row>
    <row r="11" spans="1:16" ht="12.75">
      <c r="A11" t="s">
        <v>34</v>
      </c>
      <c r="H11" t="s">
        <v>33</v>
      </c>
      <c r="I11" s="30">
        <v>1</v>
      </c>
      <c r="J11" s="1">
        <v>2.9933672715951145</v>
      </c>
      <c r="K11" s="1">
        <v>66.47256382985728</v>
      </c>
      <c r="L11" s="30">
        <v>66.47256382985728</v>
      </c>
      <c r="M11" s="56">
        <v>3.4482565071535936</v>
      </c>
      <c r="N11" s="1">
        <v>57.470941785893224</v>
      </c>
      <c r="O11" s="1">
        <v>57.470941785893224</v>
      </c>
      <c r="P11" s="62">
        <f>M11/M$14</f>
        <v>0.5747094178589323</v>
      </c>
    </row>
    <row r="12" spans="9:16" ht="12.75">
      <c r="I12" s="30">
        <v>2</v>
      </c>
      <c r="J12" s="1">
        <v>0.7863817012798073</v>
      </c>
      <c r="K12" s="1">
        <v>17.462878120230954</v>
      </c>
      <c r="L12" s="30">
        <v>83.93544195008823</v>
      </c>
      <c r="M12" s="56">
        <v>1.1363382197999945</v>
      </c>
      <c r="N12" s="1">
        <v>18.938970329999908</v>
      </c>
      <c r="O12" s="1">
        <v>76.40991211589314</v>
      </c>
      <c r="P12" s="62">
        <f>M12/M$14</f>
        <v>0.18938970329999907</v>
      </c>
    </row>
    <row r="13" spans="1:15" ht="12.75">
      <c r="A13" s="24" t="s">
        <v>40</v>
      </c>
      <c r="I13" s="30">
        <v>3</v>
      </c>
      <c r="J13" s="1">
        <v>0.284424805280137</v>
      </c>
      <c r="K13" s="1">
        <v>6.316113028690833</v>
      </c>
      <c r="L13" s="30">
        <v>90.25155497877907</v>
      </c>
      <c r="M13" s="1"/>
      <c r="N13" s="1"/>
      <c r="O13" s="1"/>
    </row>
    <row r="14" spans="1:15" ht="12.75">
      <c r="A14" t="s">
        <v>8</v>
      </c>
      <c r="B14" s="1" t="s">
        <v>32</v>
      </c>
      <c r="C14" s="1"/>
      <c r="D14" s="1" t="s">
        <v>33</v>
      </c>
      <c r="E14" s="1"/>
      <c r="I14" s="30">
        <v>4</v>
      </c>
      <c r="J14" s="1">
        <v>0.20380478856363976</v>
      </c>
      <c r="K14" s="1">
        <v>4.525815106346077</v>
      </c>
      <c r="L14" s="30">
        <v>94.77737008512514</v>
      </c>
      <c r="M14" s="4">
        <v>6</v>
      </c>
      <c r="N14" s="61" t="s">
        <v>72</v>
      </c>
      <c r="O14" s="1"/>
    </row>
    <row r="15" spans="2:15" ht="12.75">
      <c r="B15" s="1" t="s">
        <v>26</v>
      </c>
      <c r="C15" s="1"/>
      <c r="D15" s="1" t="s">
        <v>26</v>
      </c>
      <c r="E15" s="1"/>
      <c r="F15" t="s">
        <v>32</v>
      </c>
      <c r="G15" s="1" t="s">
        <v>33</v>
      </c>
      <c r="I15" s="30">
        <v>5</v>
      </c>
      <c r="J15" s="1">
        <v>0.1397528709392</v>
      </c>
      <c r="K15" s="1">
        <v>3.1034386331622574</v>
      </c>
      <c r="L15" s="30">
        <v>97.8808087182874</v>
      </c>
      <c r="M15" s="1"/>
      <c r="N15" s="1"/>
      <c r="O15" s="1"/>
    </row>
    <row r="16" spans="2:15" ht="12.75">
      <c r="B16" s="1">
        <v>1</v>
      </c>
      <c r="C16" s="1">
        <v>2</v>
      </c>
      <c r="D16" s="1">
        <v>1</v>
      </c>
      <c r="E16" s="1">
        <v>2</v>
      </c>
      <c r="F16" t="s">
        <v>70</v>
      </c>
      <c r="G16" t="s">
        <v>70</v>
      </c>
      <c r="I16" s="30">
        <v>6</v>
      </c>
      <c r="J16" s="1">
        <v>0.09543061767806939</v>
      </c>
      <c r="K16" s="1">
        <v>2.1191912817125913</v>
      </c>
      <c r="L16" s="30">
        <v>100</v>
      </c>
      <c r="M16" s="1"/>
      <c r="N16" s="1"/>
      <c r="O16" s="1"/>
    </row>
    <row r="17" spans="1:8" ht="12.75">
      <c r="A17" s="1" t="s">
        <v>1</v>
      </c>
      <c r="B17">
        <v>0.6376599047344277</v>
      </c>
      <c r="C17">
        <v>-0.4359529281897979</v>
      </c>
      <c r="D17" s="33">
        <v>0.7563211121708087</v>
      </c>
      <c r="E17" s="34">
        <v>-0.5170787767186812</v>
      </c>
      <c r="F17" s="59">
        <f aca="true" t="shared" si="0" ref="F17:F22">SUMSQ(B17:C17)</f>
        <v>0.5966651097031785</v>
      </c>
      <c r="G17" s="60">
        <f aca="true" t="shared" si="1" ref="G17:G22">SUMSQ(D17:E17)</f>
        <v>0.8393920860481767</v>
      </c>
      <c r="H17" t="s">
        <v>34</v>
      </c>
    </row>
    <row r="18" spans="1:9" ht="12.75">
      <c r="A18" s="1" t="s">
        <v>2</v>
      </c>
      <c r="B18">
        <v>0.9429813843015952</v>
      </c>
      <c r="C18">
        <v>-0.08831155275108223</v>
      </c>
      <c r="D18" s="33">
        <v>0.9474104897269984</v>
      </c>
      <c r="E18">
        <v>-0.08872634479674418</v>
      </c>
      <c r="F18" s="59">
        <f t="shared" si="0"/>
        <v>0.8970128214886599</v>
      </c>
      <c r="G18" s="60">
        <f t="shared" si="1"/>
        <v>0.9054590003057416</v>
      </c>
      <c r="H18" s="2" t="s">
        <v>17</v>
      </c>
      <c r="I18" t="s">
        <v>35</v>
      </c>
    </row>
    <row r="19" spans="1:7" ht="12.75">
      <c r="A19" s="1" t="s">
        <v>3</v>
      </c>
      <c r="B19">
        <v>0.8455859236532777</v>
      </c>
      <c r="C19">
        <v>-0.3336633715041542</v>
      </c>
      <c r="D19" s="33">
        <v>0.8711119841331948</v>
      </c>
      <c r="E19">
        <v>-0.3437358090444466</v>
      </c>
      <c r="F19" s="59">
        <f t="shared" si="0"/>
        <v>0.826346799764086</v>
      </c>
      <c r="G19" s="60">
        <f t="shared" si="1"/>
        <v>0.8769903953199116</v>
      </c>
    </row>
    <row r="20" spans="1:7" ht="12.75">
      <c r="A20" s="1" t="s">
        <v>4</v>
      </c>
      <c r="B20">
        <v>0.7029456334180192</v>
      </c>
      <c r="C20">
        <v>0.5160803677119015</v>
      </c>
      <c r="D20" s="33">
        <v>0.7521348068121806</v>
      </c>
      <c r="E20" s="34">
        <v>0.5521934972142044</v>
      </c>
      <c r="F20" s="59">
        <f t="shared" si="0"/>
        <v>0.7604715094791117</v>
      </c>
      <c r="G20" s="60">
        <f t="shared" si="1"/>
        <v>0.8706244259840499</v>
      </c>
    </row>
    <row r="21" spans="1:12" ht="12.75">
      <c r="A21" s="1" t="s">
        <v>5</v>
      </c>
      <c r="B21">
        <v>0.018866123065406203</v>
      </c>
      <c r="C21">
        <v>0.23348810901953107</v>
      </c>
      <c r="D21">
        <v>0.03866343556436893</v>
      </c>
      <c r="E21" s="34">
        <v>0.47850066634390515</v>
      </c>
      <c r="F21" s="59">
        <f t="shared" si="0"/>
        <v>0.05487262765303547</v>
      </c>
      <c r="G21" s="60">
        <f t="shared" si="1"/>
        <v>0.23045774894120133</v>
      </c>
      <c r="K21" t="s">
        <v>10</v>
      </c>
      <c r="L21" t="s">
        <v>71</v>
      </c>
    </row>
    <row r="22" spans="1:12" ht="12.75">
      <c r="A22" s="1" t="s">
        <v>6</v>
      </c>
      <c r="B22">
        <v>0.698598008820735</v>
      </c>
      <c r="C22">
        <v>0.3953997051826841</v>
      </c>
      <c r="D22" s="33">
        <v>0.8078431336745063</v>
      </c>
      <c r="E22" s="34">
        <v>0.4572313875156221</v>
      </c>
      <c r="F22" s="59">
        <f t="shared" si="0"/>
        <v>0.6443801047868492</v>
      </c>
      <c r="G22" s="60">
        <f t="shared" si="1"/>
        <v>0.8616710703545073</v>
      </c>
      <c r="J22" s="1" t="s">
        <v>1</v>
      </c>
      <c r="K22">
        <v>0.8431073712912798</v>
      </c>
      <c r="L22">
        <f aca="true" t="shared" si="2" ref="L22:L27">K22^2</f>
        <v>0.7108300395256919</v>
      </c>
    </row>
    <row r="23" spans="1:12" ht="12.75">
      <c r="A23" t="s">
        <v>34</v>
      </c>
      <c r="J23" s="1" t="s">
        <v>2</v>
      </c>
      <c r="K23">
        <v>0.9953250407574867</v>
      </c>
      <c r="L23">
        <f t="shared" si="2"/>
        <v>0.9906719367588926</v>
      </c>
    </row>
    <row r="24" spans="1:12" ht="12.75">
      <c r="A24" t="s">
        <v>17</v>
      </c>
      <c r="B24" t="s">
        <v>41</v>
      </c>
      <c r="J24" s="1" t="s">
        <v>3</v>
      </c>
      <c r="K24">
        <v>0.9706971538162031</v>
      </c>
      <c r="L24">
        <f t="shared" si="2"/>
        <v>0.9422529644268776</v>
      </c>
    </row>
    <row r="25" spans="2:12" ht="12.75">
      <c r="B25" s="58">
        <f>SUMSQ(B17:B22)</f>
        <v>2.9933672715951136</v>
      </c>
      <c r="C25" s="58">
        <f>SUMSQ(C17:C22)</f>
        <v>0.786381701279807</v>
      </c>
      <c r="D25" s="55">
        <f>SUMSQ(D17:D22)</f>
        <v>3.4482565071535944</v>
      </c>
      <c r="E25" s="55">
        <f>SUMSQ(E17:E22)</f>
        <v>1.1363382197999945</v>
      </c>
      <c r="J25" s="1" t="s">
        <v>4</v>
      </c>
      <c r="K25">
        <v>0.9346005889520751</v>
      </c>
      <c r="L25">
        <f t="shared" si="2"/>
        <v>0.8734782608695656</v>
      </c>
    </row>
    <row r="26" spans="10:12" ht="12.75">
      <c r="J26" s="1" t="s">
        <v>5</v>
      </c>
      <c r="K26">
        <v>0.4879577510383651</v>
      </c>
      <c r="L26">
        <f t="shared" si="2"/>
        <v>0.23810276679841907</v>
      </c>
    </row>
    <row r="27" spans="3:12" ht="13.5" thickBot="1">
      <c r="C27" s="1" t="s">
        <v>1</v>
      </c>
      <c r="D27">
        <f>B17/$K22</f>
        <v>0.7563211121708088</v>
      </c>
      <c r="E27">
        <f>C17/$K22</f>
        <v>-0.5170787767186812</v>
      </c>
      <c r="J27" s="1" t="s">
        <v>6</v>
      </c>
      <c r="K27">
        <v>0.864769383683605</v>
      </c>
      <c r="L27" s="27">
        <f t="shared" si="2"/>
        <v>0.7478260869565221</v>
      </c>
    </row>
    <row r="28" spans="3:12" ht="12.75">
      <c r="C28" s="1" t="s">
        <v>2</v>
      </c>
      <c r="D28">
        <f aca="true" t="shared" si="3" ref="D28:E32">B18/$K23</f>
        <v>0.9474104897269984</v>
      </c>
      <c r="E28">
        <f t="shared" si="3"/>
        <v>-0.08872634479674418</v>
      </c>
      <c r="L28">
        <f>SUM(L22:L27)</f>
        <v>4.503162055335968</v>
      </c>
    </row>
    <row r="29" spans="3:5" ht="12.75">
      <c r="C29" s="1" t="s">
        <v>3</v>
      </c>
      <c r="D29">
        <f t="shared" si="3"/>
        <v>0.8711119841331948</v>
      </c>
      <c r="E29">
        <f t="shared" si="3"/>
        <v>-0.3437358090444466</v>
      </c>
    </row>
    <row r="30" spans="3:5" ht="12.75">
      <c r="C30" s="1" t="s">
        <v>4</v>
      </c>
      <c r="D30">
        <f t="shared" si="3"/>
        <v>0.7521348068121806</v>
      </c>
      <c r="E30">
        <f t="shared" si="3"/>
        <v>0.5521934972142044</v>
      </c>
    </row>
    <row r="31" spans="3:5" ht="12.75">
      <c r="C31" s="1" t="s">
        <v>5</v>
      </c>
      <c r="D31">
        <f t="shared" si="3"/>
        <v>0.03866343556436893</v>
      </c>
      <c r="E31">
        <f t="shared" si="3"/>
        <v>0.47850066634390515</v>
      </c>
    </row>
    <row r="32" spans="3:5" ht="12.75">
      <c r="C32" s="1" t="s">
        <v>6</v>
      </c>
      <c r="D32">
        <f t="shared" si="3"/>
        <v>0.8078431336745063</v>
      </c>
      <c r="E32">
        <f t="shared" si="3"/>
        <v>0.4572313875156221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36">
      <selection activeCell="I70" sqref="I70"/>
    </sheetView>
  </sheetViews>
  <sheetFormatPr defaultColWidth="9.140625" defaultRowHeight="12.75"/>
  <cols>
    <col min="7" max="7" width="4.421875" style="0" customWidth="1"/>
    <col min="8" max="8" width="4.28125" style="0" customWidth="1"/>
    <col min="9" max="9" width="8.57421875" style="0" customWidth="1"/>
    <col min="10" max="10" width="12.57421875" style="0" customWidth="1"/>
    <col min="11" max="11" width="12.00390625" style="0" customWidth="1"/>
    <col min="13" max="13" width="12.57421875" style="0" customWidth="1"/>
    <col min="14" max="14" width="12.140625" style="0" customWidth="1"/>
    <col min="15" max="15" width="8.140625" style="0" customWidth="1"/>
    <col min="16" max="16" width="12.28125" style="0" customWidth="1"/>
    <col min="17" max="17" width="12.28125" style="0" bestFit="1" customWidth="1"/>
  </cols>
  <sheetData>
    <row r="1" spans="1:15" ht="12.75">
      <c r="A1" s="52" t="s">
        <v>55</v>
      </c>
      <c r="H1" s="2" t="s">
        <v>26</v>
      </c>
      <c r="I1" t="s">
        <v>27</v>
      </c>
      <c r="L1" t="s">
        <v>28</v>
      </c>
      <c r="O1" t="s">
        <v>52</v>
      </c>
    </row>
    <row r="2" spans="1:17" ht="12.75">
      <c r="A2" t="s">
        <v>50</v>
      </c>
      <c r="D2" s="51">
        <f>53.4906151017622/100</f>
        <v>0.5349061510176221</v>
      </c>
      <c r="E2" s="51">
        <f>30.444826848326/100</f>
        <v>0.30444826848326</v>
      </c>
      <c r="I2" t="s">
        <v>29</v>
      </c>
      <c r="J2" t="s">
        <v>30</v>
      </c>
      <c r="K2" t="s">
        <v>31</v>
      </c>
      <c r="L2" t="s">
        <v>29</v>
      </c>
      <c r="M2" t="s">
        <v>30</v>
      </c>
      <c r="N2" t="s">
        <v>31</v>
      </c>
      <c r="O2" t="s">
        <v>29</v>
      </c>
      <c r="P2" t="s">
        <v>30</v>
      </c>
      <c r="Q2" t="s">
        <v>31</v>
      </c>
    </row>
    <row r="3" spans="1:17" ht="12.75">
      <c r="A3" t="s">
        <v>8</v>
      </c>
      <c r="B3" t="s">
        <v>32</v>
      </c>
      <c r="D3" t="s">
        <v>33</v>
      </c>
      <c r="G3" t="s">
        <v>32</v>
      </c>
      <c r="H3" s="1">
        <v>1</v>
      </c>
      <c r="I3">
        <v>2.9933672715951145</v>
      </c>
      <c r="J3">
        <v>66.47256382985728</v>
      </c>
      <c r="K3">
        <v>66.47256382985728</v>
      </c>
      <c r="L3">
        <v>2.993367271595114</v>
      </c>
      <c r="M3">
        <v>66.47256382985726</v>
      </c>
      <c r="N3">
        <v>66.47256382985726</v>
      </c>
      <c r="O3">
        <v>2.4087690824283685</v>
      </c>
      <c r="P3">
        <v>53.490615101762245</v>
      </c>
      <c r="Q3">
        <v>53.490615101762245</v>
      </c>
    </row>
    <row r="4" spans="2:17" ht="12.75">
      <c r="B4" t="s">
        <v>26</v>
      </c>
      <c r="D4" t="s">
        <v>26</v>
      </c>
      <c r="H4" s="1">
        <v>2</v>
      </c>
      <c r="I4">
        <v>0.7863817012798073</v>
      </c>
      <c r="J4">
        <v>17.462878120230954</v>
      </c>
      <c r="K4">
        <v>83.93544195008823</v>
      </c>
      <c r="L4">
        <v>0.7863817012798069</v>
      </c>
      <c r="M4">
        <v>17.462878120230943</v>
      </c>
      <c r="N4">
        <v>83.9354419500882</v>
      </c>
      <c r="O4">
        <v>1.370979890446553</v>
      </c>
      <c r="P4">
        <v>30.444826848325985</v>
      </c>
      <c r="Q4">
        <v>83.93544195008823</v>
      </c>
    </row>
    <row r="5" spans="2:11" ht="12.75">
      <c r="B5">
        <v>1</v>
      </c>
      <c r="C5">
        <v>2</v>
      </c>
      <c r="D5">
        <v>1</v>
      </c>
      <c r="E5">
        <v>2</v>
      </c>
      <c r="H5" s="1">
        <v>3</v>
      </c>
      <c r="I5">
        <v>0.284424805280137</v>
      </c>
      <c r="J5">
        <v>6.316113028690833</v>
      </c>
      <c r="K5">
        <v>90.25155497877907</v>
      </c>
    </row>
    <row r="6" spans="1:11" ht="12.75">
      <c r="A6" t="s">
        <v>1</v>
      </c>
      <c r="B6">
        <v>0.7710940785689062</v>
      </c>
      <c r="C6">
        <v>-0.04559640006785519</v>
      </c>
      <c r="D6">
        <v>0.9145858580122719</v>
      </c>
      <c r="E6">
        <v>-0.05408136806824618</v>
      </c>
      <c r="H6" s="1">
        <v>4</v>
      </c>
      <c r="I6">
        <v>0.20380478856363976</v>
      </c>
      <c r="J6">
        <v>4.525815106346077</v>
      </c>
      <c r="K6">
        <v>94.77737008512514</v>
      </c>
    </row>
    <row r="7" spans="1:11" ht="12.75">
      <c r="A7" t="s">
        <v>2</v>
      </c>
      <c r="B7">
        <v>0.8539524899066085</v>
      </c>
      <c r="C7">
        <v>0.4096070879159239</v>
      </c>
      <c r="D7">
        <v>0.8579634339920883</v>
      </c>
      <c r="E7">
        <v>0.41153097846729003</v>
      </c>
      <c r="H7" s="1">
        <v>5</v>
      </c>
      <c r="I7">
        <v>0.1397528709392</v>
      </c>
      <c r="J7">
        <v>3.1034386331622574</v>
      </c>
      <c r="K7">
        <v>97.8808087182874</v>
      </c>
    </row>
    <row r="8" spans="1:11" ht="12.75">
      <c r="A8" t="s">
        <v>3</v>
      </c>
      <c r="B8">
        <v>0.8967220242067381</v>
      </c>
      <c r="C8">
        <v>0.14911878173676285</v>
      </c>
      <c r="D8">
        <v>0.9237917518160644</v>
      </c>
      <c r="E8">
        <v>0.1536202935699529</v>
      </c>
      <c r="H8" s="1">
        <v>6</v>
      </c>
      <c r="I8">
        <v>0.09543061767806939</v>
      </c>
      <c r="J8">
        <v>2.1191912817125913</v>
      </c>
      <c r="K8">
        <v>100</v>
      </c>
    </row>
    <row r="9" spans="1:17" ht="12.75">
      <c r="A9" t="s">
        <v>4</v>
      </c>
      <c r="B9">
        <v>0.3370861706386502</v>
      </c>
      <c r="C9">
        <v>0.8042663881098617</v>
      </c>
      <c r="D9">
        <v>0.3606740404653602</v>
      </c>
      <c r="E9">
        <v>0.8605455609777101</v>
      </c>
      <c r="G9" s="2" t="s">
        <v>33</v>
      </c>
      <c r="H9" s="1">
        <v>1</v>
      </c>
      <c r="I9">
        <v>2.9933672715951145</v>
      </c>
      <c r="J9">
        <v>66.47256382985728</v>
      </c>
      <c r="K9">
        <v>66.47256382985728</v>
      </c>
      <c r="L9">
        <v>3.4482565071535936</v>
      </c>
      <c r="M9">
        <v>57.470941785893224</v>
      </c>
      <c r="N9">
        <v>57.470941785893224</v>
      </c>
      <c r="O9">
        <v>2.8105999768717678</v>
      </c>
      <c r="P9">
        <v>46.8433329478628</v>
      </c>
      <c r="Q9">
        <v>46.8433329478628</v>
      </c>
    </row>
    <row r="10" spans="1:17" ht="12.75">
      <c r="A10" t="s">
        <v>5</v>
      </c>
      <c r="B10">
        <v>-0.10399376914336629</v>
      </c>
      <c r="C10">
        <v>0.2098997942647675</v>
      </c>
      <c r="D10">
        <v>-0.21312043700928918</v>
      </c>
      <c r="E10">
        <v>0.4301597706319955</v>
      </c>
      <c r="H10" s="1">
        <v>2</v>
      </c>
      <c r="I10">
        <v>0.7863817012798073</v>
      </c>
      <c r="J10">
        <v>17.462878120230954</v>
      </c>
      <c r="K10">
        <v>83.93544195008823</v>
      </c>
      <c r="L10">
        <v>1.1363382197999945</v>
      </c>
      <c r="M10">
        <v>18.938970329999908</v>
      </c>
      <c r="N10">
        <v>76.40991211589314</v>
      </c>
      <c r="O10">
        <v>1.7739947500818205</v>
      </c>
      <c r="P10">
        <v>29.56657916803034</v>
      </c>
      <c r="Q10">
        <v>76.40991211589314</v>
      </c>
    </row>
    <row r="11" spans="1:11" ht="12.75">
      <c r="A11" t="s">
        <v>6</v>
      </c>
      <c r="B11">
        <v>0.39546930380591905</v>
      </c>
      <c r="C11">
        <v>0.6985586120964447</v>
      </c>
      <c r="D11">
        <v>0.457311869808992</v>
      </c>
      <c r="E11">
        <v>0.8077975761824933</v>
      </c>
      <c r="H11" s="1">
        <v>3</v>
      </c>
      <c r="I11">
        <v>0.284424805280137</v>
      </c>
      <c r="J11">
        <v>6.316113028690833</v>
      </c>
      <c r="K11">
        <v>90.25155497877907</v>
      </c>
    </row>
    <row r="12" spans="1:11" ht="12.75">
      <c r="A12" t="s">
        <v>53</v>
      </c>
      <c r="H12" s="1">
        <v>4</v>
      </c>
      <c r="I12">
        <v>0.20380478856363976</v>
      </c>
      <c r="J12">
        <v>4.525815106346077</v>
      </c>
      <c r="K12">
        <v>94.77737008512514</v>
      </c>
    </row>
    <row r="13" spans="1:11" ht="12.75">
      <c r="A13" t="s">
        <v>54</v>
      </c>
      <c r="H13" s="1">
        <v>5</v>
      </c>
      <c r="I13">
        <v>0.1397528709392</v>
      </c>
      <c r="J13">
        <v>3.1034386331622574</v>
      </c>
      <c r="K13">
        <v>97.8808087182874</v>
      </c>
    </row>
    <row r="14" spans="1:11" ht="12.75">
      <c r="A14" t="s">
        <v>17</v>
      </c>
      <c r="B14" t="s">
        <v>51</v>
      </c>
      <c r="H14" s="1">
        <v>6</v>
      </c>
      <c r="I14">
        <v>0.09543061767806939</v>
      </c>
      <c r="J14">
        <v>2.1191912817125913</v>
      </c>
      <c r="K14">
        <v>100</v>
      </c>
    </row>
    <row r="17" spans="1:15" ht="12.75">
      <c r="A17" s="52" t="s">
        <v>56</v>
      </c>
      <c r="H17" s="2" t="s">
        <v>26</v>
      </c>
      <c r="I17" t="s">
        <v>27</v>
      </c>
      <c r="L17" t="s">
        <v>28</v>
      </c>
      <c r="O17" t="s">
        <v>52</v>
      </c>
    </row>
    <row r="18" spans="1:17" ht="12.75">
      <c r="A18" t="s">
        <v>50</v>
      </c>
      <c r="D18" s="53">
        <f>58.5093680067712/100</f>
        <v>0.585093680067712</v>
      </c>
      <c r="E18" s="53">
        <f>25.426073943317/100</f>
        <v>0.25426073943317</v>
      </c>
      <c r="I18" t="s">
        <v>29</v>
      </c>
      <c r="J18" t="s">
        <v>30</v>
      </c>
      <c r="K18" t="s">
        <v>31</v>
      </c>
      <c r="L18" t="s">
        <v>29</v>
      </c>
      <c r="M18" t="s">
        <v>30</v>
      </c>
      <c r="N18" t="s">
        <v>31</v>
      </c>
      <c r="O18" t="s">
        <v>29</v>
      </c>
      <c r="P18" t="s">
        <v>30</v>
      </c>
      <c r="Q18" t="s">
        <v>31</v>
      </c>
    </row>
    <row r="19" spans="1:17" ht="12.75">
      <c r="A19" t="s">
        <v>8</v>
      </c>
      <c r="B19" t="s">
        <v>32</v>
      </c>
      <c r="D19" t="s">
        <v>33</v>
      </c>
      <c r="G19" t="s">
        <v>32</v>
      </c>
      <c r="H19" s="1">
        <v>1</v>
      </c>
      <c r="I19">
        <v>2.9933672715951145</v>
      </c>
      <c r="J19">
        <v>66.47256382985728</v>
      </c>
      <c r="K19">
        <v>66.47256382985728</v>
      </c>
      <c r="L19">
        <v>2.993367271595114</v>
      </c>
      <c r="M19">
        <v>66.47256382985726</v>
      </c>
      <c r="N19">
        <v>66.47256382985726</v>
      </c>
      <c r="O19">
        <v>2.634771658897802</v>
      </c>
      <c r="P19">
        <v>58.50936800677116</v>
      </c>
      <c r="Q19">
        <v>58.50936800677116</v>
      </c>
    </row>
    <row r="20" spans="2:17" ht="12.75">
      <c r="B20" t="s">
        <v>26</v>
      </c>
      <c r="D20" t="s">
        <v>26</v>
      </c>
      <c r="H20" s="1">
        <v>2</v>
      </c>
      <c r="I20">
        <v>0.7863817012798073</v>
      </c>
      <c r="J20">
        <v>17.462878120230954</v>
      </c>
      <c r="K20">
        <v>83.93544195008823</v>
      </c>
      <c r="L20">
        <v>0.7863817012798069</v>
      </c>
      <c r="M20">
        <v>17.462878120230943</v>
      </c>
      <c r="N20">
        <v>83.9354419500882</v>
      </c>
      <c r="O20">
        <v>1.1449773139771189</v>
      </c>
      <c r="P20">
        <v>25.426073943317043</v>
      </c>
      <c r="Q20">
        <v>83.9354419500882</v>
      </c>
    </row>
    <row r="21" spans="2:11" ht="12.75">
      <c r="B21">
        <v>1</v>
      </c>
      <c r="C21">
        <v>2</v>
      </c>
      <c r="D21">
        <v>1</v>
      </c>
      <c r="E21">
        <v>2</v>
      </c>
      <c r="H21" s="1">
        <v>3</v>
      </c>
      <c r="I21">
        <v>0.284424805280137</v>
      </c>
      <c r="J21">
        <v>6.316113028690833</v>
      </c>
      <c r="K21">
        <v>90.25155497877907</v>
      </c>
    </row>
    <row r="22" spans="1:11" ht="12.75">
      <c r="A22" t="s">
        <v>1</v>
      </c>
      <c r="B22">
        <v>0.7592894253447705</v>
      </c>
      <c r="C22">
        <v>-0.14193194940811077</v>
      </c>
      <c r="D22">
        <v>0.9005844939795319</v>
      </c>
      <c r="E22">
        <v>-0.16834386015476505</v>
      </c>
      <c r="H22" s="1">
        <v>4</v>
      </c>
      <c r="I22">
        <v>0.20380478856363976</v>
      </c>
      <c r="J22">
        <v>4.525815106346077</v>
      </c>
      <c r="K22">
        <v>94.77737008512514</v>
      </c>
    </row>
    <row r="23" spans="1:11" ht="12.75">
      <c r="A23" t="s">
        <v>2</v>
      </c>
      <c r="B23">
        <v>0.898576453124819</v>
      </c>
      <c r="C23">
        <v>0.2992877868845968</v>
      </c>
      <c r="D23">
        <v>0.9027969922679352</v>
      </c>
      <c r="E23">
        <v>0.3006935168202193</v>
      </c>
      <c r="H23" s="1">
        <v>5</v>
      </c>
      <c r="I23">
        <v>0.1397528709392</v>
      </c>
      <c r="J23">
        <v>3.1034386331622574</v>
      </c>
      <c r="K23">
        <v>97.8808087182874</v>
      </c>
    </row>
    <row r="24" spans="1:11" ht="12.75">
      <c r="A24" t="s">
        <v>3</v>
      </c>
      <c r="B24">
        <v>0.9083430459193571</v>
      </c>
      <c r="C24">
        <v>0.03549240332847016</v>
      </c>
      <c r="D24">
        <v>0.9357635822339575</v>
      </c>
      <c r="E24">
        <v>0.03656382754284914</v>
      </c>
      <c r="H24" s="1">
        <v>6</v>
      </c>
      <c r="I24">
        <v>0.09543061767806939</v>
      </c>
      <c r="J24">
        <v>2.1191912817125913</v>
      </c>
      <c r="K24">
        <v>100</v>
      </c>
    </row>
    <row r="25" spans="1:17" ht="12.75">
      <c r="A25" t="s">
        <v>4</v>
      </c>
      <c r="B25">
        <v>0.43528058310396756</v>
      </c>
      <c r="C25">
        <v>0.7556469568864693</v>
      </c>
      <c r="D25">
        <v>0.46573968414895583</v>
      </c>
      <c r="E25">
        <v>0.8085239468271058</v>
      </c>
      <c r="G25" s="2" t="s">
        <v>33</v>
      </c>
      <c r="H25" s="1">
        <v>1</v>
      </c>
      <c r="I25">
        <v>2.9933672715951145</v>
      </c>
      <c r="J25">
        <v>66.47256382985728</v>
      </c>
      <c r="K25">
        <v>66.47256382985728</v>
      </c>
      <c r="L25">
        <v>3.4482565071535936</v>
      </c>
      <c r="M25">
        <v>57.470941785893224</v>
      </c>
      <c r="N25">
        <v>57.470941785893224</v>
      </c>
      <c r="O25">
        <v>3.051491805582095</v>
      </c>
      <c r="P25">
        <v>50.858196759701585</v>
      </c>
      <c r="Q25">
        <v>50.858196759701585</v>
      </c>
    </row>
    <row r="26" spans="1:17" ht="12.75">
      <c r="A26" t="s">
        <v>5</v>
      </c>
      <c r="B26">
        <v>-0.0768513546682245</v>
      </c>
      <c r="C26">
        <v>0.22128374757015987</v>
      </c>
      <c r="D26">
        <v>-0.15749591948214006</v>
      </c>
      <c r="E26">
        <v>0.45348956359289744</v>
      </c>
      <c r="H26" s="1">
        <v>2</v>
      </c>
      <c r="I26">
        <v>0.7863817012798073</v>
      </c>
      <c r="J26">
        <v>17.462878120230954</v>
      </c>
      <c r="K26">
        <v>83.93544195008823</v>
      </c>
      <c r="L26">
        <v>1.1363382197999945</v>
      </c>
      <c r="M26">
        <v>18.938970329999908</v>
      </c>
      <c r="N26">
        <v>76.40991211589314</v>
      </c>
      <c r="O26">
        <v>1.5331029213714933</v>
      </c>
      <c r="P26">
        <v>25.551715356191554</v>
      </c>
      <c r="Q26">
        <v>76.40991211589314</v>
      </c>
    </row>
    <row r="27" spans="1:11" ht="12.75">
      <c r="A27" t="s">
        <v>6</v>
      </c>
      <c r="B27">
        <v>0.4799470590964211</v>
      </c>
      <c r="C27">
        <v>0.6434523488585194</v>
      </c>
      <c r="D27">
        <v>0.5550000591510538</v>
      </c>
      <c r="E27">
        <v>0.7440739242150838</v>
      </c>
      <c r="H27" s="1">
        <v>3</v>
      </c>
      <c r="I27">
        <v>0.284424805280137</v>
      </c>
      <c r="J27">
        <v>6.316113028690833</v>
      </c>
      <c r="K27">
        <v>90.25155497877907</v>
      </c>
    </row>
    <row r="28" spans="1:11" ht="12.75">
      <c r="A28" t="s">
        <v>53</v>
      </c>
      <c r="H28" s="1">
        <v>4</v>
      </c>
      <c r="I28">
        <v>0.20380478856363976</v>
      </c>
      <c r="J28">
        <v>4.525815106346077</v>
      </c>
      <c r="K28">
        <v>94.77737008512514</v>
      </c>
    </row>
    <row r="29" spans="1:11" ht="12.75">
      <c r="A29" t="s">
        <v>57</v>
      </c>
      <c r="H29" s="1">
        <v>5</v>
      </c>
      <c r="I29">
        <v>0.1397528709392</v>
      </c>
      <c r="J29">
        <v>3.1034386331622574</v>
      </c>
      <c r="K29">
        <v>97.8808087182874</v>
      </c>
    </row>
    <row r="30" spans="1:11" ht="12.75">
      <c r="A30" t="s">
        <v>17</v>
      </c>
      <c r="B30" t="s">
        <v>51</v>
      </c>
      <c r="H30" s="1">
        <v>6</v>
      </c>
      <c r="I30">
        <v>0.09543061767806939</v>
      </c>
      <c r="J30">
        <v>2.1191912817125913</v>
      </c>
      <c r="K30">
        <v>100</v>
      </c>
    </row>
    <row r="33" spans="1:15" ht="12.75">
      <c r="A33" s="52" t="s">
        <v>58</v>
      </c>
      <c r="G33" t="s">
        <v>8</v>
      </c>
      <c r="H33" s="2" t="s">
        <v>26</v>
      </c>
      <c r="I33" t="s">
        <v>27</v>
      </c>
      <c r="L33" t="s">
        <v>28</v>
      </c>
      <c r="O33" t="s">
        <v>52</v>
      </c>
    </row>
    <row r="34" spans="1:17" ht="12.75">
      <c r="A34" t="s">
        <v>50</v>
      </c>
      <c r="D34" s="53">
        <f>53.4906151017622/100</f>
        <v>0.5349061510176221</v>
      </c>
      <c r="E34" s="53">
        <f>30.444826848326/100</f>
        <v>0.30444826848326</v>
      </c>
      <c r="I34" t="s">
        <v>29</v>
      </c>
      <c r="J34" t="s">
        <v>30</v>
      </c>
      <c r="K34" t="s">
        <v>31</v>
      </c>
      <c r="L34" t="s">
        <v>29</v>
      </c>
      <c r="M34" t="s">
        <v>30</v>
      </c>
      <c r="N34" t="s">
        <v>31</v>
      </c>
      <c r="O34" t="s">
        <v>29</v>
      </c>
      <c r="P34" t="s">
        <v>30</v>
      </c>
      <c r="Q34" t="s">
        <v>31</v>
      </c>
    </row>
    <row r="35" spans="1:17" ht="12.75">
      <c r="A35" t="s">
        <v>8</v>
      </c>
      <c r="B35" t="s">
        <v>32</v>
      </c>
      <c r="D35" t="s">
        <v>33</v>
      </c>
      <c r="G35" t="s">
        <v>32</v>
      </c>
      <c r="H35">
        <v>1</v>
      </c>
      <c r="I35">
        <v>2.9933672715951145</v>
      </c>
      <c r="J35">
        <v>66.47256382985728</v>
      </c>
      <c r="K35">
        <v>66.47256382985728</v>
      </c>
      <c r="L35">
        <v>2.993367271595114</v>
      </c>
      <c r="M35">
        <v>66.47256382985726</v>
      </c>
      <c r="N35">
        <v>66.47256382985726</v>
      </c>
      <c r="O35">
        <v>2.4087690824283685</v>
      </c>
      <c r="P35">
        <v>53.490615101762245</v>
      </c>
      <c r="Q35">
        <v>53.490615101762245</v>
      </c>
    </row>
    <row r="36" spans="2:17" ht="12.75">
      <c r="B36" t="s">
        <v>26</v>
      </c>
      <c r="D36" t="s">
        <v>26</v>
      </c>
      <c r="H36">
        <v>2</v>
      </c>
      <c r="I36">
        <v>0.7863817012798073</v>
      </c>
      <c r="J36">
        <v>17.462878120230954</v>
      </c>
      <c r="K36">
        <v>83.93544195008823</v>
      </c>
      <c r="L36">
        <v>0.7863817012798069</v>
      </c>
      <c r="M36">
        <v>17.462878120230943</v>
      </c>
      <c r="N36">
        <v>83.9354419500882</v>
      </c>
      <c r="O36">
        <v>1.370979890446553</v>
      </c>
      <c r="P36">
        <v>30.444826848325985</v>
      </c>
      <c r="Q36">
        <v>83.93544195008823</v>
      </c>
    </row>
    <row r="37" spans="2:11" ht="12.75">
      <c r="B37">
        <v>1</v>
      </c>
      <c r="C37">
        <v>2</v>
      </c>
      <c r="D37">
        <v>1</v>
      </c>
      <c r="E37">
        <v>2</v>
      </c>
      <c r="H37">
        <v>3</v>
      </c>
      <c r="I37">
        <v>0.284424805280137</v>
      </c>
      <c r="J37">
        <v>6.316113028690833</v>
      </c>
      <c r="K37">
        <v>90.25155497877907</v>
      </c>
    </row>
    <row r="38" spans="1:11" ht="12.75">
      <c r="A38" t="s">
        <v>1</v>
      </c>
      <c r="B38">
        <v>0.7710940785689062</v>
      </c>
      <c r="C38">
        <v>-0.04559640006785519</v>
      </c>
      <c r="D38">
        <v>0.9145858580122719</v>
      </c>
      <c r="E38">
        <v>-0.05408136806824618</v>
      </c>
      <c r="H38">
        <v>4</v>
      </c>
      <c r="I38">
        <v>0.20380478856363976</v>
      </c>
      <c r="J38">
        <v>4.525815106346077</v>
      </c>
      <c r="K38">
        <v>94.77737008512514</v>
      </c>
    </row>
    <row r="39" spans="1:11" ht="12.75">
      <c r="A39" t="s">
        <v>2</v>
      </c>
      <c r="B39">
        <v>0.8539524899066085</v>
      </c>
      <c r="C39">
        <v>0.4096070879159239</v>
      </c>
      <c r="D39">
        <v>0.8579634339920883</v>
      </c>
      <c r="E39">
        <v>0.41153097846729003</v>
      </c>
      <c r="H39">
        <v>5</v>
      </c>
      <c r="I39">
        <v>0.1397528709392</v>
      </c>
      <c r="J39">
        <v>3.1034386331622574</v>
      </c>
      <c r="K39">
        <v>97.8808087182874</v>
      </c>
    </row>
    <row r="40" spans="1:11" ht="12.75">
      <c r="A40" t="s">
        <v>3</v>
      </c>
      <c r="B40">
        <v>0.8967220242067381</v>
      </c>
      <c r="C40">
        <v>0.14911878173676285</v>
      </c>
      <c r="D40">
        <v>0.9237917518160644</v>
      </c>
      <c r="E40">
        <v>0.1536202935699529</v>
      </c>
      <c r="H40">
        <v>6</v>
      </c>
      <c r="I40">
        <v>0.09543061767806939</v>
      </c>
      <c r="J40">
        <v>2.1191912817125913</v>
      </c>
      <c r="K40">
        <v>100</v>
      </c>
    </row>
    <row r="41" spans="1:17" ht="12.75">
      <c r="A41" t="s">
        <v>4</v>
      </c>
      <c r="B41">
        <v>0.3370861706386502</v>
      </c>
      <c r="C41">
        <v>0.8042663881098617</v>
      </c>
      <c r="D41">
        <v>0.3606740404653602</v>
      </c>
      <c r="E41">
        <v>0.8605455609777101</v>
      </c>
      <c r="G41" s="2" t="s">
        <v>33</v>
      </c>
      <c r="H41">
        <v>1</v>
      </c>
      <c r="I41">
        <v>2.9933672715951145</v>
      </c>
      <c r="J41">
        <v>66.47256382985728</v>
      </c>
      <c r="K41">
        <v>66.47256382985728</v>
      </c>
      <c r="L41">
        <v>3.4482565071535936</v>
      </c>
      <c r="M41">
        <v>57.470941785893224</v>
      </c>
      <c r="N41">
        <v>57.470941785893224</v>
      </c>
      <c r="O41">
        <v>2.8105999768717678</v>
      </c>
      <c r="P41">
        <v>46.8433329478628</v>
      </c>
      <c r="Q41">
        <v>46.8433329478628</v>
      </c>
    </row>
    <row r="42" spans="1:17" ht="12.75">
      <c r="A42" t="s">
        <v>5</v>
      </c>
      <c r="B42">
        <v>-0.10399376914336629</v>
      </c>
      <c r="C42">
        <v>0.2098997942647675</v>
      </c>
      <c r="D42">
        <v>-0.21312043700928918</v>
      </c>
      <c r="E42">
        <v>0.4301597706319955</v>
      </c>
      <c r="H42">
        <v>2</v>
      </c>
      <c r="I42">
        <v>0.7863817012798073</v>
      </c>
      <c r="J42">
        <v>17.462878120230954</v>
      </c>
      <c r="K42">
        <v>83.93544195008823</v>
      </c>
      <c r="L42">
        <v>1.1363382197999945</v>
      </c>
      <c r="M42">
        <v>18.938970329999908</v>
      </c>
      <c r="N42">
        <v>76.40991211589314</v>
      </c>
      <c r="O42">
        <v>1.7739947500818205</v>
      </c>
      <c r="P42">
        <v>29.56657916803034</v>
      </c>
      <c r="Q42">
        <v>76.40991211589314</v>
      </c>
    </row>
    <row r="43" spans="1:11" ht="12.75">
      <c r="A43" t="s">
        <v>6</v>
      </c>
      <c r="B43">
        <v>0.39546930380591905</v>
      </c>
      <c r="C43">
        <v>0.6985586120964447</v>
      </c>
      <c r="D43">
        <v>0.457311869808992</v>
      </c>
      <c r="E43">
        <v>0.8077975761824933</v>
      </c>
      <c r="H43">
        <v>3</v>
      </c>
      <c r="I43">
        <v>0.284424805280137</v>
      </c>
      <c r="J43">
        <v>6.316113028690833</v>
      </c>
      <c r="K43">
        <v>90.25155497877907</v>
      </c>
    </row>
    <row r="44" spans="1:11" ht="12.75">
      <c r="A44" t="s">
        <v>53</v>
      </c>
      <c r="H44">
        <v>4</v>
      </c>
      <c r="I44">
        <v>0.20380478856363976</v>
      </c>
      <c r="J44">
        <v>4.525815106346077</v>
      </c>
      <c r="K44">
        <v>94.77737008512514</v>
      </c>
    </row>
    <row r="45" spans="1:11" ht="12.75">
      <c r="A45" t="s">
        <v>59</v>
      </c>
      <c r="H45">
        <v>5</v>
      </c>
      <c r="I45">
        <v>0.1397528709392</v>
      </c>
      <c r="J45">
        <v>3.1034386331622574</v>
      </c>
      <c r="K45">
        <v>97.8808087182874</v>
      </c>
    </row>
    <row r="46" spans="1:11" ht="12.75">
      <c r="A46" t="s">
        <v>17</v>
      </c>
      <c r="B46" t="s">
        <v>51</v>
      </c>
      <c r="H46">
        <v>6</v>
      </c>
      <c r="I46">
        <v>0.09543061767806939</v>
      </c>
      <c r="J46">
        <v>2.1191912817125913</v>
      </c>
      <c r="K46">
        <v>100</v>
      </c>
    </row>
    <row r="48" ht="12.75">
      <c r="G48" t="s">
        <v>25</v>
      </c>
    </row>
    <row r="49" spans="1:15" ht="12.75">
      <c r="A49" s="52" t="s">
        <v>61</v>
      </c>
      <c r="G49" t="s">
        <v>8</v>
      </c>
      <c r="H49" t="s">
        <v>26</v>
      </c>
      <c r="I49" t="s">
        <v>27</v>
      </c>
      <c r="L49" t="s">
        <v>28</v>
      </c>
      <c r="O49" t="s">
        <v>63</v>
      </c>
    </row>
    <row r="50" spans="1:15" ht="12.75">
      <c r="A50" t="s">
        <v>60</v>
      </c>
      <c r="D50" s="54" t="s">
        <v>68</v>
      </c>
      <c r="E50" s="52">
        <v>0.16128232880406432</v>
      </c>
      <c r="I50" t="s">
        <v>29</v>
      </c>
      <c r="J50" t="s">
        <v>30</v>
      </c>
      <c r="K50" t="s">
        <v>31</v>
      </c>
      <c r="L50" t="s">
        <v>29</v>
      </c>
      <c r="M50" t="s">
        <v>30</v>
      </c>
      <c r="N50" t="s">
        <v>31</v>
      </c>
      <c r="O50" t="s">
        <v>29</v>
      </c>
    </row>
    <row r="51" spans="1:15" ht="12.75">
      <c r="A51" t="s">
        <v>8</v>
      </c>
      <c r="B51" t="s">
        <v>32</v>
      </c>
      <c r="D51" t="s">
        <v>33</v>
      </c>
      <c r="G51" t="s">
        <v>32</v>
      </c>
      <c r="H51">
        <v>1</v>
      </c>
      <c r="I51">
        <v>2.9933672715951145</v>
      </c>
      <c r="J51">
        <v>66.47256382985728</v>
      </c>
      <c r="K51">
        <v>66.47256382985728</v>
      </c>
      <c r="L51">
        <v>2.993367271595114</v>
      </c>
      <c r="M51">
        <v>66.47256382985726</v>
      </c>
      <c r="N51">
        <v>66.47256382985726</v>
      </c>
      <c r="O51">
        <v>2.6445430981076465</v>
      </c>
    </row>
    <row r="52" spans="2:15" ht="12.75">
      <c r="B52" t="s">
        <v>26</v>
      </c>
      <c r="D52" t="s">
        <v>26</v>
      </c>
      <c r="H52">
        <v>2</v>
      </c>
      <c r="I52">
        <v>0.7863817012798073</v>
      </c>
      <c r="J52">
        <v>17.462878120230954</v>
      </c>
      <c r="K52">
        <v>83.93544195008823</v>
      </c>
      <c r="L52">
        <v>0.7863817012798069</v>
      </c>
      <c r="M52">
        <v>17.462878120230943</v>
      </c>
      <c r="N52">
        <v>83.9354419500882</v>
      </c>
      <c r="O52">
        <v>1.4307608281510715</v>
      </c>
    </row>
    <row r="53" spans="2:11" ht="12.75">
      <c r="B53">
        <v>1</v>
      </c>
      <c r="C53">
        <v>2</v>
      </c>
      <c r="D53">
        <v>1</v>
      </c>
      <c r="E53">
        <v>2</v>
      </c>
      <c r="H53">
        <v>3</v>
      </c>
      <c r="I53">
        <v>0.284424805280137</v>
      </c>
      <c r="J53">
        <v>6.316113028690833</v>
      </c>
      <c r="K53">
        <v>90.25155497877907</v>
      </c>
    </row>
    <row r="54" spans="1:11" ht="12.75">
      <c r="A54" t="s">
        <v>1</v>
      </c>
      <c r="B54">
        <v>0.7584191111959315</v>
      </c>
      <c r="C54">
        <v>-0.02227362038210024</v>
      </c>
      <c r="D54">
        <v>0.8995522243321843</v>
      </c>
      <c r="E54">
        <v>-0.026418486115222295</v>
      </c>
      <c r="H54">
        <v>4</v>
      </c>
      <c r="I54">
        <v>0.20380478856363976</v>
      </c>
      <c r="J54">
        <v>4.525815106346077</v>
      </c>
      <c r="K54">
        <v>94.77737008512514</v>
      </c>
    </row>
    <row r="55" spans="1:11" ht="12.75">
      <c r="A55" t="s">
        <v>2</v>
      </c>
      <c r="B55">
        <v>0.9003661458940481</v>
      </c>
      <c r="C55">
        <v>0.435225898897655</v>
      </c>
      <c r="D55">
        <v>0.904595091075805</v>
      </c>
      <c r="E55">
        <v>0.43727011888139444</v>
      </c>
      <c r="H55">
        <v>5</v>
      </c>
      <c r="I55">
        <v>0.1397528709392</v>
      </c>
      <c r="J55">
        <v>3.1034386331622574</v>
      </c>
      <c r="K55">
        <v>97.8808087182874</v>
      </c>
    </row>
    <row r="56" spans="1:11" ht="12.75">
      <c r="A56" t="s">
        <v>3</v>
      </c>
      <c r="B56">
        <v>0.9085406861062854</v>
      </c>
      <c r="C56">
        <v>0.17614902713724892</v>
      </c>
      <c r="D56">
        <v>0.9359671886689318</v>
      </c>
      <c r="E56">
        <v>0.18146651243875173</v>
      </c>
      <c r="H56">
        <v>6</v>
      </c>
      <c r="I56">
        <v>0.09543061767806939</v>
      </c>
      <c r="J56">
        <v>2.1191912817125913</v>
      </c>
      <c r="K56">
        <v>100</v>
      </c>
    </row>
    <row r="57" spans="1:15" ht="12.75">
      <c r="A57" t="s">
        <v>4</v>
      </c>
      <c r="B57">
        <v>0.439832613496925</v>
      </c>
      <c r="C57">
        <v>0.8140855948981489</v>
      </c>
      <c r="D57">
        <v>0.470610246447725</v>
      </c>
      <c r="E57">
        <v>0.8710518744814251</v>
      </c>
      <c r="G57" s="2" t="s">
        <v>33</v>
      </c>
      <c r="H57">
        <v>1</v>
      </c>
      <c r="I57">
        <v>2.9933672715951145</v>
      </c>
      <c r="J57">
        <v>66.47256382985728</v>
      </c>
      <c r="K57">
        <v>66.47256382985728</v>
      </c>
      <c r="L57">
        <v>3.4482565071535936</v>
      </c>
      <c r="M57">
        <v>57.470941785893224</v>
      </c>
      <c r="N57">
        <v>57.470941785893224</v>
      </c>
      <c r="O57">
        <v>3.0619625805076383</v>
      </c>
    </row>
    <row r="58" spans="1:15" ht="12.75">
      <c r="A58" t="s">
        <v>5</v>
      </c>
      <c r="B58">
        <v>-0.07551461733133957</v>
      </c>
      <c r="C58">
        <v>0.20666130798325824</v>
      </c>
      <c r="D58">
        <v>-0.154756466457692</v>
      </c>
      <c r="E58">
        <v>0.4235229536645064</v>
      </c>
      <c r="H58">
        <v>2</v>
      </c>
      <c r="I58">
        <v>0.7863817012798073</v>
      </c>
      <c r="J58">
        <v>17.462878120230954</v>
      </c>
      <c r="K58">
        <v>83.93544195008823</v>
      </c>
      <c r="L58">
        <v>1.1363382197999945</v>
      </c>
      <c r="M58">
        <v>18.938970329999908</v>
      </c>
      <c r="N58">
        <v>76.40991211589314</v>
      </c>
      <c r="O58">
        <v>1.837385038245011</v>
      </c>
    </row>
    <row r="59" spans="1:11" ht="12.75">
      <c r="A59" t="s">
        <v>6</v>
      </c>
      <c r="B59">
        <v>0.48382123720606135</v>
      </c>
      <c r="C59">
        <v>0.7101903963835687</v>
      </c>
      <c r="D59">
        <v>0.5594800721842831</v>
      </c>
      <c r="E59">
        <v>0.8212483117272427</v>
      </c>
      <c r="H59">
        <v>3</v>
      </c>
      <c r="I59">
        <v>0.284424805280137</v>
      </c>
      <c r="J59">
        <v>6.316113028690833</v>
      </c>
      <c r="K59">
        <v>90.25155497877907</v>
      </c>
    </row>
    <row r="60" spans="1:11" ht="12.75">
      <c r="A60" t="s">
        <v>53</v>
      </c>
      <c r="H60">
        <v>4</v>
      </c>
      <c r="I60">
        <v>0.20380478856363976</v>
      </c>
      <c r="J60">
        <v>4.525815106346077</v>
      </c>
      <c r="K60">
        <v>94.77737008512514</v>
      </c>
    </row>
    <row r="61" spans="1:11" ht="12.75">
      <c r="A61" t="s">
        <v>62</v>
      </c>
      <c r="H61">
        <v>5</v>
      </c>
      <c r="I61">
        <v>0.1397528709392</v>
      </c>
      <c r="J61">
        <v>3.1034386331622574</v>
      </c>
      <c r="K61">
        <v>97.8808087182874</v>
      </c>
    </row>
    <row r="62" spans="8:11" ht="12.75">
      <c r="H62">
        <v>6</v>
      </c>
      <c r="I62">
        <v>0.09543061767806939</v>
      </c>
      <c r="J62">
        <v>2.1191912817125913</v>
      </c>
      <c r="K62">
        <v>100</v>
      </c>
    </row>
    <row r="63" ht="12.75">
      <c r="G63" t="s">
        <v>34</v>
      </c>
    </row>
    <row r="64" spans="7:8" ht="12.75">
      <c r="G64" t="s">
        <v>17</v>
      </c>
      <c r="H64" t="s">
        <v>35</v>
      </c>
    </row>
    <row r="65" spans="1:8" ht="12.75">
      <c r="A65" s="52" t="s">
        <v>66</v>
      </c>
      <c r="G65" t="s">
        <v>64</v>
      </c>
      <c r="H65" s="4" t="s">
        <v>65</v>
      </c>
    </row>
    <row r="66" spans="1:5" ht="12.75">
      <c r="A66" t="s">
        <v>60</v>
      </c>
      <c r="D66" s="54" t="s">
        <v>68</v>
      </c>
      <c r="E66" s="52">
        <v>0.5031262389281491</v>
      </c>
    </row>
    <row r="67" spans="1:4" ht="12.75">
      <c r="A67" t="s">
        <v>8</v>
      </c>
      <c r="B67" t="s">
        <v>32</v>
      </c>
      <c r="D67" t="s">
        <v>33</v>
      </c>
    </row>
    <row r="68" spans="2:4" ht="12.75">
      <c r="B68" t="s">
        <v>26</v>
      </c>
      <c r="D68" t="s">
        <v>26</v>
      </c>
    </row>
    <row r="69" spans="2:5" ht="12.75">
      <c r="B69">
        <v>1</v>
      </c>
      <c r="C69">
        <v>2</v>
      </c>
      <c r="D69">
        <v>1</v>
      </c>
      <c r="E69">
        <v>2</v>
      </c>
    </row>
    <row r="70" spans="1:5" ht="12.75">
      <c r="A70" t="s">
        <v>1</v>
      </c>
      <c r="B70">
        <v>0.7473493003349337</v>
      </c>
      <c r="C70">
        <v>0.20724786350140526</v>
      </c>
      <c r="D70">
        <v>0.8864224484128449</v>
      </c>
      <c r="E70">
        <v>0.24581431803162887</v>
      </c>
    </row>
    <row r="71" spans="1:5" ht="12.75">
      <c r="A71" t="s">
        <v>2</v>
      </c>
      <c r="B71">
        <v>0.9174941528768383</v>
      </c>
      <c r="C71">
        <v>0.6646912636596578</v>
      </c>
      <c r="D71">
        <v>0.9218035468881446</v>
      </c>
      <c r="E71">
        <v>0.6678132634478865</v>
      </c>
    </row>
    <row r="72" spans="1:5" ht="12.75">
      <c r="A72" t="s">
        <v>3</v>
      </c>
      <c r="B72">
        <v>0.9085785297724875</v>
      </c>
      <c r="C72">
        <v>0.43220415848318755</v>
      </c>
      <c r="D72">
        <v>0.9360061747379168</v>
      </c>
      <c r="E72">
        <v>0.4452512885033382</v>
      </c>
    </row>
    <row r="73" spans="1:5" ht="12.75">
      <c r="A73" t="s">
        <v>4</v>
      </c>
      <c r="B73">
        <v>0.48763598261714086</v>
      </c>
      <c r="C73">
        <v>0.8701407087050957</v>
      </c>
      <c r="D73">
        <v>0.5217586939078487</v>
      </c>
      <c r="E73">
        <v>0.9310294889507236</v>
      </c>
    </row>
    <row r="74" spans="1:5" ht="12.75">
      <c r="A74" t="s">
        <v>5</v>
      </c>
      <c r="B74">
        <v>-0.0610079025772171</v>
      </c>
      <c r="C74">
        <v>0.16476014812862644</v>
      </c>
      <c r="D74">
        <v>-0.12502701811251776</v>
      </c>
      <c r="E74">
        <v>0.33765248687620986</v>
      </c>
    </row>
    <row r="75" spans="1:5" ht="12.75">
      <c r="A75" t="s">
        <v>6</v>
      </c>
      <c r="B75">
        <v>0.5242552812857433</v>
      </c>
      <c r="C75">
        <v>0.7891174303010915</v>
      </c>
      <c r="D75">
        <v>0.6062370976324408</v>
      </c>
      <c r="E75">
        <v>0.9125177708532377</v>
      </c>
    </row>
    <row r="76" ht="12.75">
      <c r="A76" t="s">
        <v>53</v>
      </c>
    </row>
    <row r="77" ht="12.75">
      <c r="A77" t="s">
        <v>67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26" sqref="E26"/>
    </sheetView>
  </sheetViews>
  <sheetFormatPr defaultColWidth="9.140625" defaultRowHeight="12.75"/>
  <cols>
    <col min="4" max="4" width="2.28125" style="0" customWidth="1"/>
    <col min="7" max="7" width="3.00390625" style="0" customWidth="1"/>
    <col min="10" max="10" width="2.421875" style="0" customWidth="1"/>
  </cols>
  <sheetData>
    <row r="1" spans="2:11" ht="12.75">
      <c r="B1" s="52" t="s">
        <v>69</v>
      </c>
      <c r="E1" s="52" t="s">
        <v>55</v>
      </c>
      <c r="H1" s="52" t="s">
        <v>56</v>
      </c>
      <c r="K1" s="52" t="s">
        <v>58</v>
      </c>
    </row>
    <row r="2" spans="2:12" ht="12.75">
      <c r="B2" s="51">
        <f>66.4725638298573/100</f>
        <v>0.6647256382985729</v>
      </c>
      <c r="C2" s="51">
        <f>17.4628781202309/100</f>
        <v>0.174628781202309</v>
      </c>
      <c r="E2" s="51">
        <f>53.4906151017622/100</f>
        <v>0.5349061510176221</v>
      </c>
      <c r="F2" s="51">
        <f>30.444826848326/100</f>
        <v>0.30444826848326</v>
      </c>
      <c r="H2" s="53">
        <f>58.5093680067712/100</f>
        <v>0.585093680067712</v>
      </c>
      <c r="I2" s="53">
        <f>25.426073943317/100</f>
        <v>0.25426073943317</v>
      </c>
      <c r="K2" s="53">
        <f>53.4906151017622/100</f>
        <v>0.5349061510176221</v>
      </c>
      <c r="L2" s="53">
        <f>30.444826848326/100</f>
        <v>0.30444826848326</v>
      </c>
    </row>
    <row r="3" spans="2:11" ht="12.75">
      <c r="B3" s="1" t="s">
        <v>33</v>
      </c>
      <c r="C3" s="1"/>
      <c r="E3" t="s">
        <v>33</v>
      </c>
      <c r="H3" t="s">
        <v>33</v>
      </c>
      <c r="K3" t="s">
        <v>33</v>
      </c>
    </row>
    <row r="4" spans="2:11" ht="12.75">
      <c r="B4" s="39" t="s">
        <v>26</v>
      </c>
      <c r="C4" s="1"/>
      <c r="E4" t="s">
        <v>26</v>
      </c>
      <c r="H4" t="s">
        <v>26</v>
      </c>
      <c r="K4" t="s">
        <v>26</v>
      </c>
    </row>
    <row r="5" spans="2:12" ht="12.75">
      <c r="B5" s="1">
        <v>1</v>
      </c>
      <c r="C5" s="1">
        <v>2</v>
      </c>
      <c r="E5">
        <v>1</v>
      </c>
      <c r="F5">
        <v>2</v>
      </c>
      <c r="H5">
        <v>1</v>
      </c>
      <c r="I5">
        <v>2</v>
      </c>
      <c r="K5">
        <v>1</v>
      </c>
      <c r="L5">
        <v>2</v>
      </c>
    </row>
    <row r="6" spans="1:12" ht="12.75">
      <c r="A6" t="s">
        <v>1</v>
      </c>
      <c r="B6" s="33">
        <v>0.7563211121708087</v>
      </c>
      <c r="C6" s="34">
        <v>-0.5170787767186812</v>
      </c>
      <c r="E6" s="36">
        <v>0.9145858580122719</v>
      </c>
      <c r="F6">
        <v>-0.05408136806824618</v>
      </c>
      <c r="H6" s="36">
        <v>0.9005844939795319</v>
      </c>
      <c r="I6">
        <v>-0.16834386015476505</v>
      </c>
      <c r="K6" s="36">
        <v>0.9145858580122719</v>
      </c>
      <c r="L6">
        <v>-0.05408136806824618</v>
      </c>
    </row>
    <row r="7" spans="1:12" ht="12.75">
      <c r="A7" t="s">
        <v>2</v>
      </c>
      <c r="B7" s="33">
        <v>0.9474104897269984</v>
      </c>
      <c r="C7">
        <v>-0.08872634479674418</v>
      </c>
      <c r="E7" s="36">
        <v>0.8579634339920883</v>
      </c>
      <c r="F7" s="34">
        <v>0.41153097846729003</v>
      </c>
      <c r="H7" s="36">
        <v>0.9027969922679352</v>
      </c>
      <c r="I7">
        <v>0.3006935168202193</v>
      </c>
      <c r="K7" s="36">
        <v>0.8579634339920883</v>
      </c>
      <c r="L7" s="34">
        <v>0.41153097846729003</v>
      </c>
    </row>
    <row r="8" spans="1:12" ht="12.75">
      <c r="A8" t="s">
        <v>3</v>
      </c>
      <c r="B8" s="33">
        <v>0.8711119841331948</v>
      </c>
      <c r="C8">
        <v>-0.3437358090444466</v>
      </c>
      <c r="E8" s="36">
        <v>0.9237917518160644</v>
      </c>
      <c r="F8">
        <v>0.1536202935699529</v>
      </c>
      <c r="H8" s="36">
        <v>0.9357635822339575</v>
      </c>
      <c r="I8">
        <v>0.03656382754284914</v>
      </c>
      <c r="K8" s="36">
        <v>0.9237917518160644</v>
      </c>
      <c r="L8">
        <v>0.1536202935699529</v>
      </c>
    </row>
    <row r="9" spans="1:12" ht="12.75">
      <c r="A9" t="s">
        <v>4</v>
      </c>
      <c r="B9" s="33">
        <v>0.7521348068121806</v>
      </c>
      <c r="C9" s="34">
        <v>0.5521934972142044</v>
      </c>
      <c r="E9">
        <v>0.3606740404653602</v>
      </c>
      <c r="F9" s="36">
        <v>0.8605455609777101</v>
      </c>
      <c r="H9" s="34">
        <v>0.46573968414895583</v>
      </c>
      <c r="I9" s="36">
        <v>0.8085239468271058</v>
      </c>
      <c r="K9">
        <v>0.3606740404653602</v>
      </c>
      <c r="L9" s="36">
        <v>0.8605455609777101</v>
      </c>
    </row>
    <row r="10" spans="1:12" ht="12.75">
      <c r="A10" t="s">
        <v>5</v>
      </c>
      <c r="B10">
        <v>0.03866343556436893</v>
      </c>
      <c r="C10" s="34">
        <v>0.47850066634390515</v>
      </c>
      <c r="E10">
        <v>-0.21312043700928918</v>
      </c>
      <c r="F10" s="34">
        <v>0.4301597706319955</v>
      </c>
      <c r="H10">
        <v>-0.15749591948214006</v>
      </c>
      <c r="I10" s="34">
        <v>0.45348956359289744</v>
      </c>
      <c r="K10">
        <v>-0.21312043700928918</v>
      </c>
      <c r="L10" s="34">
        <v>0.4301597706319955</v>
      </c>
    </row>
    <row r="11" spans="1:12" ht="12.75">
      <c r="A11" t="s">
        <v>6</v>
      </c>
      <c r="B11" s="33">
        <v>0.8078431336745063</v>
      </c>
      <c r="C11" s="34">
        <v>0.4572313875156221</v>
      </c>
      <c r="E11" s="34">
        <v>0.457311869808992</v>
      </c>
      <c r="F11" s="36">
        <v>0.8077975761824933</v>
      </c>
      <c r="H11" s="34">
        <v>0.5550000591510538</v>
      </c>
      <c r="I11" s="36">
        <v>0.7440739242150838</v>
      </c>
      <c r="K11" s="34">
        <v>0.457311869808992</v>
      </c>
      <c r="L11" s="36">
        <v>0.8077975761824933</v>
      </c>
    </row>
    <row r="13" spans="5:8" ht="12.75">
      <c r="E13" s="52" t="s">
        <v>61</v>
      </c>
      <c r="H13" s="52" t="s">
        <v>66</v>
      </c>
    </row>
    <row r="14" spans="5:9" ht="12.75">
      <c r="E14" s="54" t="s">
        <v>68</v>
      </c>
      <c r="F14" s="52">
        <v>0.16128232880406432</v>
      </c>
      <c r="H14" s="54" t="s">
        <v>68</v>
      </c>
      <c r="I14" s="52">
        <v>0.5031262389281491</v>
      </c>
    </row>
    <row r="15" spans="5:8" ht="12.75">
      <c r="E15" t="s">
        <v>33</v>
      </c>
      <c r="H15" t="s">
        <v>33</v>
      </c>
    </row>
    <row r="16" spans="5:8" ht="12.75">
      <c r="E16" t="s">
        <v>26</v>
      </c>
      <c r="H16" t="s">
        <v>26</v>
      </c>
    </row>
    <row r="17" spans="5:9" ht="12.75">
      <c r="E17">
        <v>1</v>
      </c>
      <c r="F17">
        <v>2</v>
      </c>
      <c r="H17">
        <v>1</v>
      </c>
      <c r="I17">
        <v>2</v>
      </c>
    </row>
    <row r="18" spans="3:9" ht="12.75">
      <c r="C18" t="s">
        <v>1</v>
      </c>
      <c r="E18" s="36">
        <v>0.8995522243321843</v>
      </c>
      <c r="F18">
        <v>-0.026418486115222295</v>
      </c>
      <c r="H18" s="36">
        <v>0.8864224484128449</v>
      </c>
      <c r="I18">
        <v>0.24581431803162887</v>
      </c>
    </row>
    <row r="19" spans="3:9" ht="12.75">
      <c r="C19" t="s">
        <v>2</v>
      </c>
      <c r="E19" s="36">
        <v>0.904595091075805</v>
      </c>
      <c r="F19">
        <v>0.43727011888139444</v>
      </c>
      <c r="H19" s="36">
        <v>0.9218035468881446</v>
      </c>
      <c r="I19" s="34">
        <v>0.6678132634478865</v>
      </c>
    </row>
    <row r="20" spans="3:9" ht="12.75">
      <c r="C20" t="s">
        <v>3</v>
      </c>
      <c r="E20" s="36">
        <v>0.9359671886689318</v>
      </c>
      <c r="F20">
        <v>0.18146651243875173</v>
      </c>
      <c r="H20" s="36">
        <v>0.9360061747379168</v>
      </c>
      <c r="I20" s="34">
        <v>0.4452512885033382</v>
      </c>
    </row>
    <row r="21" spans="3:9" ht="12.75">
      <c r="C21" t="s">
        <v>4</v>
      </c>
      <c r="E21" s="34">
        <v>0.470610246447725</v>
      </c>
      <c r="F21" s="36">
        <v>0.8710518744814251</v>
      </c>
      <c r="H21" s="34">
        <v>0.5217586939078487</v>
      </c>
      <c r="I21" s="36">
        <v>0.9310294889507236</v>
      </c>
    </row>
    <row r="22" spans="3:9" ht="12.75">
      <c r="C22" t="s">
        <v>5</v>
      </c>
      <c r="E22">
        <v>-0.154756466457692</v>
      </c>
      <c r="F22" s="34">
        <v>0.4235229536645064</v>
      </c>
      <c r="H22">
        <v>-0.12502701811251776</v>
      </c>
      <c r="I22">
        <v>0.33765248687620986</v>
      </c>
    </row>
    <row r="23" spans="3:9" ht="12.75">
      <c r="C23" t="s">
        <v>6</v>
      </c>
      <c r="E23" s="34">
        <v>0.5594800721842831</v>
      </c>
      <c r="F23" s="36">
        <v>0.8212483117272427</v>
      </c>
      <c r="H23" s="34">
        <v>0.6062370976324408</v>
      </c>
      <c r="I23" s="36">
        <v>0.9125177708532377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O12" sqref="O12"/>
    </sheetView>
  </sheetViews>
  <sheetFormatPr defaultColWidth="9.140625" defaultRowHeight="12.75"/>
  <cols>
    <col min="2" max="2" width="10.00390625" style="0" customWidth="1"/>
    <col min="4" max="4" width="9.7109375" style="0" customWidth="1"/>
  </cols>
  <sheetData>
    <row r="1" spans="1:3" ht="12.75">
      <c r="A1" s="23" t="s">
        <v>36</v>
      </c>
      <c r="C1" s="23" t="s">
        <v>43</v>
      </c>
    </row>
    <row r="2" spans="1:7" ht="12.75">
      <c r="A2" s="24" t="s">
        <v>37</v>
      </c>
      <c r="E2" s="23" t="s">
        <v>43</v>
      </c>
      <c r="G2" s="23" t="s">
        <v>42</v>
      </c>
    </row>
    <row r="3" spans="1:4" ht="12.75">
      <c r="A3" t="s">
        <v>8</v>
      </c>
      <c r="B3" t="s">
        <v>32</v>
      </c>
      <c r="D3" s="1" t="s">
        <v>33</v>
      </c>
    </row>
    <row r="4" spans="2:7" ht="12.75">
      <c r="B4" t="s">
        <v>38</v>
      </c>
      <c r="C4" t="s">
        <v>39</v>
      </c>
      <c r="D4" s="1" t="s">
        <v>38</v>
      </c>
      <c r="E4" t="s">
        <v>39</v>
      </c>
      <c r="G4" t="s">
        <v>39</v>
      </c>
    </row>
    <row r="5" spans="1:7" ht="12.75">
      <c r="A5" t="s">
        <v>1</v>
      </c>
      <c r="B5">
        <v>0.7108300395256919</v>
      </c>
      <c r="C5">
        <v>0.6666104302528317</v>
      </c>
      <c r="D5" s="1">
        <v>1</v>
      </c>
      <c r="E5">
        <v>0.9377915861541726</v>
      </c>
      <c r="G5">
        <v>0.8393920860481767</v>
      </c>
    </row>
    <row r="6" spans="1:7" ht="12.75">
      <c r="A6" t="s">
        <v>2</v>
      </c>
      <c r="B6">
        <v>0.9906719367588926</v>
      </c>
      <c r="C6">
        <v>0.9147957164689757</v>
      </c>
      <c r="D6" s="1">
        <v>1</v>
      </c>
      <c r="E6">
        <v>0.9234093371634656</v>
      </c>
      <c r="G6">
        <v>0.9054590003057416</v>
      </c>
    </row>
    <row r="7" spans="1:7" ht="12.75">
      <c r="A7" t="s">
        <v>3</v>
      </c>
      <c r="B7">
        <v>0.9422529644268776</v>
      </c>
      <c r="C7">
        <v>0.8694076911929072</v>
      </c>
      <c r="D7" s="1">
        <v>1</v>
      </c>
      <c r="E7">
        <v>0.922690322042894</v>
      </c>
      <c r="G7">
        <v>0.8769903953199116</v>
      </c>
    </row>
    <row r="8" spans="1:7" ht="12.75">
      <c r="A8" t="s">
        <v>4</v>
      </c>
      <c r="B8">
        <v>0.8734782608695656</v>
      </c>
      <c r="C8">
        <v>0.8169453905600053</v>
      </c>
      <c r="D8" s="1">
        <v>1</v>
      </c>
      <c r="E8">
        <v>0.9352784461363919</v>
      </c>
      <c r="G8">
        <v>0.8706244259840498</v>
      </c>
    </row>
    <row r="9" spans="1:7" ht="12.75">
      <c r="A9" t="s">
        <v>5</v>
      </c>
      <c r="B9">
        <v>0.23810276679841907</v>
      </c>
      <c r="C9">
        <v>0.1503530837193414</v>
      </c>
      <c r="D9" s="1">
        <v>1</v>
      </c>
      <c r="E9">
        <v>0.6314629844122402</v>
      </c>
      <c r="G9">
        <v>0.23045774894120136</v>
      </c>
    </row>
    <row r="10" spans="1:7" ht="12.75">
      <c r="A10" t="s">
        <v>6</v>
      </c>
      <c r="B10">
        <v>0.7478260869565221</v>
      </c>
      <c r="C10">
        <v>0.6460614659609959</v>
      </c>
      <c r="D10" s="1">
        <v>1</v>
      </c>
      <c r="E10">
        <v>0.8639194021571454</v>
      </c>
      <c r="G10">
        <v>0.8616710703545073</v>
      </c>
    </row>
    <row r="11" ht="12.75">
      <c r="A11" t="s">
        <v>34</v>
      </c>
    </row>
    <row r="13" ht="12.75">
      <c r="A13" s="24" t="s">
        <v>40</v>
      </c>
    </row>
    <row r="14" spans="1:5" ht="12.75">
      <c r="A14" s="29" t="s">
        <v>8</v>
      </c>
      <c r="B14" s="1" t="s">
        <v>32</v>
      </c>
      <c r="C14" s="1"/>
      <c r="D14" s="30"/>
      <c r="E14" s="1" t="s">
        <v>33</v>
      </c>
    </row>
    <row r="15" spans="1:5" ht="12.75">
      <c r="A15" s="29"/>
      <c r="B15" s="1" t="s">
        <v>26</v>
      </c>
      <c r="C15" s="1"/>
      <c r="D15" s="30"/>
      <c r="E15" s="39" t="s">
        <v>26</v>
      </c>
    </row>
    <row r="16" spans="1:7" ht="12.75">
      <c r="A16" s="41"/>
      <c r="B16" s="42">
        <v>1</v>
      </c>
      <c r="C16" s="42">
        <v>2</v>
      </c>
      <c r="D16" s="43">
        <v>3</v>
      </c>
      <c r="E16" s="42">
        <v>1</v>
      </c>
      <c r="F16" s="42">
        <v>2</v>
      </c>
      <c r="G16" s="42">
        <v>3</v>
      </c>
    </row>
    <row r="17" spans="1:7" ht="12.75">
      <c r="A17" s="30" t="s">
        <v>1</v>
      </c>
      <c r="B17">
        <v>0.6376599047344277</v>
      </c>
      <c r="C17">
        <v>-0.4359529281897979</v>
      </c>
      <c r="D17" s="40">
        <v>-0.2644717764708615</v>
      </c>
      <c r="E17" s="36">
        <v>0.7563211121708087</v>
      </c>
      <c r="F17" s="37">
        <v>-0.5170787767186812</v>
      </c>
      <c r="G17" s="1">
        <v>-0.31368694602421027</v>
      </c>
    </row>
    <row r="18" spans="1:7" ht="12.75">
      <c r="A18" s="30" t="s">
        <v>2</v>
      </c>
      <c r="B18">
        <v>0.9429813843015952</v>
      </c>
      <c r="C18">
        <v>-0.08831155275108223</v>
      </c>
      <c r="D18" s="40">
        <v>0.1333525214621606</v>
      </c>
      <c r="E18" s="36">
        <v>0.9474104897269984</v>
      </c>
      <c r="F18" s="1">
        <v>-0.08872634479674418</v>
      </c>
      <c r="G18" s="1">
        <v>0.13397886720570537</v>
      </c>
    </row>
    <row r="19" spans="1:7" ht="12.75">
      <c r="A19" s="30" t="s">
        <v>3</v>
      </c>
      <c r="B19">
        <v>0.8455859236532777</v>
      </c>
      <c r="C19">
        <v>-0.3336633715041542</v>
      </c>
      <c r="D19" s="40">
        <v>0.20751118386443965</v>
      </c>
      <c r="E19" s="36">
        <v>0.8711119841331948</v>
      </c>
      <c r="F19" s="1">
        <v>-0.3437358090444466</v>
      </c>
      <c r="G19" s="1">
        <v>0.2137754118765356</v>
      </c>
    </row>
    <row r="20" spans="1:7" ht="12.75">
      <c r="A20" s="30" t="s">
        <v>4</v>
      </c>
      <c r="B20">
        <v>0.7029456334180192</v>
      </c>
      <c r="C20">
        <v>0.5160803677119015</v>
      </c>
      <c r="D20" s="40">
        <v>-0.2376423385697372</v>
      </c>
      <c r="E20" s="36">
        <v>0.7521348068121806</v>
      </c>
      <c r="F20" s="37">
        <v>0.5521934972142044</v>
      </c>
      <c r="G20" s="1">
        <v>-0.25427154805904273</v>
      </c>
    </row>
    <row r="21" spans="1:7" ht="12.75">
      <c r="A21" s="30" t="s">
        <v>5</v>
      </c>
      <c r="B21">
        <v>0.018866123065406203</v>
      </c>
      <c r="C21">
        <v>0.23348810901953107</v>
      </c>
      <c r="D21" s="40">
        <v>0.3089991198471379</v>
      </c>
      <c r="E21" s="35">
        <v>0.03866343556436893</v>
      </c>
      <c r="F21" s="37">
        <v>0.47850066634390515</v>
      </c>
      <c r="G21" s="38">
        <v>0.633249741785213</v>
      </c>
    </row>
    <row r="22" spans="1:7" ht="12.75">
      <c r="A22" s="43" t="s">
        <v>6</v>
      </c>
      <c r="B22" s="44">
        <v>0.698598008820735</v>
      </c>
      <c r="C22" s="44">
        <v>0.3953997051826841</v>
      </c>
      <c r="D22" s="45">
        <v>0.04100440432620316</v>
      </c>
      <c r="E22" s="46">
        <v>0.8078431336745063</v>
      </c>
      <c r="F22" s="47">
        <v>0.4572313875156221</v>
      </c>
      <c r="G22" s="42">
        <v>0.047416577297798426</v>
      </c>
    </row>
    <row r="23" ht="12.75">
      <c r="A23" t="s">
        <v>34</v>
      </c>
    </row>
    <row r="24" spans="1:2" ht="12.75">
      <c r="A24" s="2" t="s">
        <v>17</v>
      </c>
      <c r="B24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randrews</cp:lastModifiedBy>
  <dcterms:created xsi:type="dcterms:W3CDTF">2005-02-16T04:37:52Z</dcterms:created>
  <dcterms:modified xsi:type="dcterms:W3CDTF">2006-03-06T21:41:37Z</dcterms:modified>
  <cp:category/>
  <cp:version/>
  <cp:contentType/>
  <cp:contentStatus/>
</cp:coreProperties>
</file>