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175" windowHeight="11760" activeTab="1"/>
  </bookViews>
  <sheets>
    <sheet name="Plots" sheetId="1" r:id="rId1"/>
    <sheet name="Iris_Data" sheetId="2" r:id="rId2"/>
    <sheet name="Assumptions " sheetId="3" r:id="rId3"/>
    <sheet name="Box Plots" sheetId="4" r:id="rId4"/>
    <sheet name="Pooled Covariances" sheetId="5" r:id="rId5"/>
    <sheet name="Post Hoc " sheetId="6" r:id="rId6"/>
    <sheet name="Territorial Map" sheetId="7" r:id="rId7"/>
    <sheet name="Posterior Probabilities " sheetId="8" r:id="rId8"/>
    <sheet name="Classify" sheetId="9" r:id="rId9"/>
    <sheet name="Sheet2" sheetId="10" r:id="rId10"/>
  </sheets>
  <definedNames/>
  <calcPr fullCalcOnLoad="1"/>
</workbook>
</file>

<file path=xl/sharedStrings.xml><?xml version="1.0" encoding="utf-8"?>
<sst xmlns="http://schemas.openxmlformats.org/spreadsheetml/2006/main" count="555" uniqueCount="214">
  <si>
    <t>Squared Mahalanobis Distance to Centroid</t>
  </si>
  <si>
    <t>Group</t>
  </si>
  <si>
    <t>Function 1</t>
  </si>
  <si>
    <t>Function 2</t>
  </si>
  <si>
    <r>
      <rPr>
        <b/>
        <sz val="9"/>
        <color indexed="8"/>
        <rFont val="Arial Bold"/>
        <family val="0"/>
      </rPr>
      <t>Casewise Statistics</t>
    </r>
  </si>
  <si>
    <r>
      <rPr>
        <sz val="9"/>
        <color indexed="8"/>
        <rFont val="Arial"/>
        <family val="2"/>
      </rPr>
      <t>Actual Group</t>
    </r>
  </si>
  <si>
    <r>
      <rPr>
        <sz val="9"/>
        <color indexed="8"/>
        <rFont val="Arial"/>
        <family val="2"/>
      </rPr>
      <t>Highest Group</t>
    </r>
  </si>
  <si>
    <r>
      <rPr>
        <sz val="9"/>
        <color indexed="8"/>
        <rFont val="Arial"/>
        <family val="2"/>
      </rPr>
      <t>Second Highest Group</t>
    </r>
  </si>
  <si>
    <r>
      <rPr>
        <sz val="9"/>
        <color indexed="8"/>
        <rFont val="Arial"/>
        <family val="2"/>
      </rPr>
      <t>Discriminant Scores</t>
    </r>
  </si>
  <si>
    <r>
      <rPr>
        <sz val="9"/>
        <color indexed="8"/>
        <rFont val="Arial"/>
        <family val="2"/>
      </rPr>
      <t>Predicted Group</t>
    </r>
  </si>
  <si>
    <r>
      <rPr>
        <sz val="9"/>
        <color indexed="8"/>
        <rFont val="Arial"/>
        <family val="2"/>
      </rPr>
      <t>P(D&gt;d | G=g)</t>
    </r>
  </si>
  <si>
    <r>
      <rPr>
        <sz val="9"/>
        <color indexed="8"/>
        <rFont val="Arial"/>
        <family val="2"/>
      </rPr>
      <t>P(G=g | D=d)</t>
    </r>
  </si>
  <si>
    <r>
      <rPr>
        <sz val="9"/>
        <color indexed="8"/>
        <rFont val="Arial"/>
        <family val="2"/>
      </rPr>
      <t>Group</t>
    </r>
  </si>
  <si>
    <r>
      <rPr>
        <sz val="9"/>
        <color indexed="8"/>
        <rFont val="Arial"/>
        <family val="2"/>
      </rPr>
      <t>Function 1</t>
    </r>
  </si>
  <si>
    <r>
      <rPr>
        <sz val="9"/>
        <color indexed="8"/>
        <rFont val="Arial"/>
        <family val="2"/>
      </rPr>
      <t>Function 2</t>
    </r>
  </si>
  <si>
    <r>
      <rPr>
        <sz val="9"/>
        <color indexed="8"/>
        <rFont val="Arial"/>
        <family val="2"/>
      </rPr>
      <t>p</t>
    </r>
  </si>
  <si>
    <r>
      <rPr>
        <sz val="9"/>
        <color indexed="8"/>
        <rFont val="Arial"/>
        <family val="2"/>
      </rPr>
      <t>df</t>
    </r>
  </si>
  <si>
    <r>
      <rPr>
        <sz val="9"/>
        <color indexed="8"/>
        <rFont val="Arial"/>
        <family val="2"/>
      </rPr>
      <t>Original</t>
    </r>
  </si>
  <si>
    <r>
      <rPr>
        <sz val="9"/>
        <color indexed="8"/>
        <rFont val="Arial"/>
        <family val="2"/>
      </rPr>
      <t>3</t>
    </r>
    <r>
      <rPr>
        <vertAlign val="superscript"/>
        <sz val="9"/>
        <color indexed="8"/>
        <rFont val="Arial"/>
        <family val="2"/>
      </rPr>
      <t>**</t>
    </r>
  </si>
  <si>
    <r>
      <rPr>
        <sz val="9"/>
        <color indexed="8"/>
        <rFont val="Arial"/>
        <family val="2"/>
      </rPr>
      <t>2</t>
    </r>
    <r>
      <rPr>
        <vertAlign val="superscript"/>
        <sz val="9"/>
        <color indexed="8"/>
        <rFont val="Arial"/>
        <family val="2"/>
      </rPr>
      <t>**</t>
    </r>
  </si>
  <si>
    <r>
      <rPr>
        <sz val="9"/>
        <color indexed="8"/>
        <rFont val="Arial"/>
        <family val="2"/>
      </rPr>
      <t>ungrouped</t>
    </r>
  </si>
  <si>
    <r>
      <rPr>
        <sz val="9"/>
        <color indexed="8"/>
        <rFont val="Arial"/>
        <family val="2"/>
      </rPr>
      <t>Cross-validated</t>
    </r>
    <r>
      <rPr>
        <vertAlign val="superscript"/>
        <sz val="9"/>
        <color indexed="8"/>
        <rFont val="Arial"/>
        <family val="2"/>
      </rPr>
      <t>a</t>
    </r>
  </si>
  <si>
    <r>
      <rPr>
        <sz val="9"/>
        <color indexed="8"/>
        <rFont val="Arial"/>
        <family val="2"/>
      </rPr>
      <t>For the original data, squared Mahalanobis distance is based on canonical functions.
 For the cross-validated data, squared Mahalanobis distance is based on observations.</t>
    </r>
  </si>
  <si>
    <r>
      <rPr>
        <sz val="9"/>
        <color indexed="8"/>
        <rFont val="Arial"/>
        <family val="2"/>
      </rPr>
      <t>**. Misclassified case</t>
    </r>
  </si>
  <si>
    <r>
      <rPr>
        <sz val="9"/>
        <color indexed="8"/>
        <rFont val="Arial"/>
        <family val="2"/>
      </rPr>
      <t>a. Cross validation is done only for those cases in the analysis. In cross validation, each case is classified by the functions derived from all cases other than that case.</t>
    </r>
  </si>
  <si>
    <r>
      <rPr>
        <b/>
        <sz val="9"/>
        <color indexed="8"/>
        <rFont val="Arial Bold"/>
        <family val="0"/>
      </rPr>
      <t>Pooled Within-Groups Matrices</t>
    </r>
    <r>
      <rPr>
        <b/>
        <vertAlign val="superscript"/>
        <sz val="9"/>
        <color indexed="8"/>
        <rFont val="Arial Bold"/>
        <family val="0"/>
      </rPr>
      <t>a</t>
    </r>
  </si>
  <si>
    <r>
      <rPr>
        <sz val="9"/>
        <color indexed="8"/>
        <rFont val="Arial"/>
        <family val="2"/>
      </rPr>
      <t>Sepal Length</t>
    </r>
  </si>
  <si>
    <r>
      <rPr>
        <sz val="9"/>
        <color indexed="8"/>
        <rFont val="Arial"/>
        <family val="2"/>
      </rPr>
      <t>Sepal Width</t>
    </r>
  </si>
  <si>
    <r>
      <rPr>
        <sz val="9"/>
        <color indexed="8"/>
        <rFont val="Arial"/>
        <family val="2"/>
      </rPr>
      <t>Petal Length</t>
    </r>
  </si>
  <si>
    <r>
      <rPr>
        <sz val="9"/>
        <color indexed="8"/>
        <rFont val="Arial"/>
        <family val="2"/>
      </rPr>
      <t>Petal Width</t>
    </r>
  </si>
  <si>
    <r>
      <rPr>
        <sz val="9"/>
        <color indexed="8"/>
        <rFont val="Arial"/>
        <family val="2"/>
      </rPr>
      <t>Covariance</t>
    </r>
  </si>
  <si>
    <r>
      <rPr>
        <sz val="9"/>
        <color indexed="8"/>
        <rFont val="Arial"/>
        <family val="2"/>
      </rPr>
      <t>a. The covariance matrix has 147 degrees of freedom.</t>
    </r>
  </si>
  <si>
    <r>
      <rPr>
        <b/>
        <sz val="9"/>
        <color indexed="8"/>
        <rFont val="Arial Bold"/>
        <family val="0"/>
      </rPr>
      <t>Covariance Matrices</t>
    </r>
    <r>
      <rPr>
        <b/>
        <vertAlign val="superscript"/>
        <sz val="9"/>
        <color indexed="8"/>
        <rFont val="Arial Bold"/>
        <family val="0"/>
      </rPr>
      <t>a</t>
    </r>
  </si>
  <si>
    <r>
      <rPr>
        <sz val="9"/>
        <color indexed="8"/>
        <rFont val="Arial"/>
        <family val="2"/>
      </rPr>
      <t>Setosa=1, Versicolor=2, Virginica=3</t>
    </r>
  </si>
  <si>
    <r>
      <rPr>
        <sz val="9"/>
        <color indexed="8"/>
        <rFont val="Arial"/>
        <family val="2"/>
      </rPr>
      <t>Setosa</t>
    </r>
  </si>
  <si>
    <r>
      <rPr>
        <sz val="9"/>
        <color indexed="8"/>
        <rFont val="Arial"/>
        <family val="2"/>
      </rPr>
      <t>Versicolor</t>
    </r>
  </si>
  <si>
    <r>
      <rPr>
        <sz val="9"/>
        <color indexed="8"/>
        <rFont val="Arial"/>
        <family val="2"/>
      </rPr>
      <t>Virginica</t>
    </r>
  </si>
  <si>
    <r>
      <rPr>
        <sz val="9"/>
        <color indexed="8"/>
        <rFont val="Arial"/>
        <family val="2"/>
      </rPr>
      <t>Total</t>
    </r>
  </si>
  <si>
    <r>
      <rPr>
        <sz val="9"/>
        <color indexed="8"/>
        <rFont val="Arial"/>
        <family val="2"/>
      </rPr>
      <t>a. The total covariance matrix has 149 degrees of freedom.</t>
    </r>
  </si>
  <si>
    <r>
      <rPr>
        <b/>
        <sz val="9"/>
        <color indexed="8"/>
        <rFont val="Arial Bold"/>
        <family val="0"/>
      </rPr>
      <t>Multiple Comparisons</t>
    </r>
  </si>
  <si>
    <r>
      <rPr>
        <sz val="9"/>
        <color indexed="8"/>
        <rFont val="Arial"/>
        <family val="2"/>
      </rPr>
      <t>Dependent Variable</t>
    </r>
  </si>
  <si>
    <r>
      <rPr>
        <sz val="9"/>
        <color indexed="8"/>
        <rFont val="Arial"/>
        <family val="2"/>
      </rPr>
      <t>(I) Setosa, Versicolor, Virginica</t>
    </r>
  </si>
  <si>
    <r>
      <rPr>
        <sz val="9"/>
        <color indexed="8"/>
        <rFont val="Arial"/>
        <family val="2"/>
      </rPr>
      <t>(J) Setosa, Versicolor, Virginica</t>
    </r>
  </si>
  <si>
    <r>
      <rPr>
        <sz val="9"/>
        <color indexed="8"/>
        <rFont val="Arial"/>
        <family val="2"/>
      </rPr>
      <t>Mean Difference (I-J)</t>
    </r>
  </si>
  <si>
    <r>
      <rPr>
        <sz val="9"/>
        <color indexed="8"/>
        <rFont val="Arial"/>
        <family val="2"/>
      </rPr>
      <t>Std. Error</t>
    </r>
  </si>
  <si>
    <r>
      <rPr>
        <sz val="9"/>
        <color indexed="8"/>
        <rFont val="Arial"/>
        <family val="2"/>
      </rPr>
      <t>Sig.</t>
    </r>
  </si>
  <si>
    <r>
      <rPr>
        <sz val="9"/>
        <color indexed="8"/>
        <rFont val="Arial"/>
        <family val="2"/>
      </rPr>
      <t>95% Confidence Interval</t>
    </r>
  </si>
  <si>
    <r>
      <rPr>
        <sz val="9"/>
        <color indexed="8"/>
        <rFont val="Arial"/>
        <family val="2"/>
      </rPr>
      <t>Lower Bound</t>
    </r>
  </si>
  <si>
    <r>
      <rPr>
        <sz val="9"/>
        <color indexed="8"/>
        <rFont val="Arial"/>
        <family val="2"/>
      </rPr>
      <t>Upper Bound</t>
    </r>
  </si>
  <si>
    <r>
      <rPr>
        <sz val="9"/>
        <color indexed="8"/>
        <rFont val="Arial"/>
        <family val="2"/>
      </rPr>
      <t>Tukey HSD</t>
    </r>
  </si>
  <si>
    <r>
      <rPr>
        <sz val="9"/>
        <color indexed="8"/>
        <rFont val="Arial"/>
        <family val="2"/>
      </rPr>
      <t>setosa</t>
    </r>
  </si>
  <si>
    <r>
      <rPr>
        <sz val="9"/>
        <color indexed="8"/>
        <rFont val="Arial"/>
        <family val="2"/>
      </rPr>
      <t>versiclr</t>
    </r>
  </si>
  <si>
    <r>
      <rPr>
        <sz val="9"/>
        <color indexed="8"/>
        <rFont val="Arial"/>
        <family val="2"/>
      </rPr>
      <t>-.930</t>
    </r>
    <r>
      <rPr>
        <vertAlign val="superscript"/>
        <sz val="9"/>
        <color indexed="8"/>
        <rFont val="Arial"/>
        <family val="2"/>
      </rPr>
      <t>*</t>
    </r>
  </si>
  <si>
    <r>
      <rPr>
        <sz val="9"/>
        <color indexed="8"/>
        <rFont val="Arial"/>
        <family val="2"/>
      </rPr>
      <t>virgnica</t>
    </r>
  </si>
  <si>
    <r>
      <rPr>
        <sz val="9"/>
        <color indexed="8"/>
        <rFont val="Arial"/>
        <family val="2"/>
      </rPr>
      <t>-1.582</t>
    </r>
    <r>
      <rPr>
        <vertAlign val="superscript"/>
        <sz val="9"/>
        <color indexed="8"/>
        <rFont val="Arial"/>
        <family val="2"/>
      </rPr>
      <t>*</t>
    </r>
  </si>
  <si>
    <r>
      <rPr>
        <sz val="9"/>
        <color indexed="8"/>
        <rFont val="Arial"/>
        <family val="2"/>
      </rPr>
      <t>.930</t>
    </r>
    <r>
      <rPr>
        <vertAlign val="superscript"/>
        <sz val="9"/>
        <color indexed="8"/>
        <rFont val="Arial"/>
        <family val="2"/>
      </rPr>
      <t>*</t>
    </r>
  </si>
  <si>
    <r>
      <rPr>
        <sz val="9"/>
        <color indexed="8"/>
        <rFont val="Arial"/>
        <family val="2"/>
      </rPr>
      <t>-.652</t>
    </r>
    <r>
      <rPr>
        <vertAlign val="superscript"/>
        <sz val="9"/>
        <color indexed="8"/>
        <rFont val="Arial"/>
        <family val="2"/>
      </rPr>
      <t>*</t>
    </r>
  </si>
  <si>
    <r>
      <rPr>
        <sz val="9"/>
        <color indexed="8"/>
        <rFont val="Arial"/>
        <family val="2"/>
      </rPr>
      <t>1.582</t>
    </r>
    <r>
      <rPr>
        <vertAlign val="superscript"/>
        <sz val="9"/>
        <color indexed="8"/>
        <rFont val="Arial"/>
        <family val="2"/>
      </rPr>
      <t>*</t>
    </r>
  </si>
  <si>
    <r>
      <rPr>
        <sz val="9"/>
        <color indexed="8"/>
        <rFont val="Arial"/>
        <family val="2"/>
      </rPr>
      <t>.652</t>
    </r>
    <r>
      <rPr>
        <vertAlign val="superscript"/>
        <sz val="9"/>
        <color indexed="8"/>
        <rFont val="Arial"/>
        <family val="2"/>
      </rPr>
      <t>*</t>
    </r>
  </si>
  <si>
    <r>
      <rPr>
        <sz val="9"/>
        <color indexed="8"/>
        <rFont val="Arial"/>
        <family val="2"/>
      </rPr>
      <t>Bonferroni</t>
    </r>
  </si>
  <si>
    <r>
      <rPr>
        <sz val="9"/>
        <color indexed="8"/>
        <rFont val="Arial"/>
        <family val="2"/>
      </rPr>
      <t>.658</t>
    </r>
    <r>
      <rPr>
        <vertAlign val="superscript"/>
        <sz val="9"/>
        <color indexed="8"/>
        <rFont val="Arial"/>
        <family val="2"/>
      </rPr>
      <t>*</t>
    </r>
  </si>
  <si>
    <r>
      <rPr>
        <sz val="9"/>
        <color indexed="8"/>
        <rFont val="Arial"/>
        <family val="2"/>
      </rPr>
      <t>.454</t>
    </r>
    <r>
      <rPr>
        <vertAlign val="superscript"/>
        <sz val="9"/>
        <color indexed="8"/>
        <rFont val="Arial"/>
        <family val="2"/>
      </rPr>
      <t>*</t>
    </r>
  </si>
  <si>
    <r>
      <rPr>
        <sz val="9"/>
        <color indexed="8"/>
        <rFont val="Arial"/>
        <family val="2"/>
      </rPr>
      <t>-.658</t>
    </r>
    <r>
      <rPr>
        <vertAlign val="superscript"/>
        <sz val="9"/>
        <color indexed="8"/>
        <rFont val="Arial"/>
        <family val="2"/>
      </rPr>
      <t>*</t>
    </r>
  </si>
  <si>
    <r>
      <rPr>
        <sz val="9"/>
        <color indexed="8"/>
        <rFont val="Arial"/>
        <family val="2"/>
      </rPr>
      <t>-.204</t>
    </r>
    <r>
      <rPr>
        <vertAlign val="superscript"/>
        <sz val="9"/>
        <color indexed="8"/>
        <rFont val="Arial"/>
        <family val="2"/>
      </rPr>
      <t>*</t>
    </r>
  </si>
  <si>
    <r>
      <rPr>
        <sz val="9"/>
        <color indexed="8"/>
        <rFont val="Arial"/>
        <family val="2"/>
      </rPr>
      <t>-.454</t>
    </r>
    <r>
      <rPr>
        <vertAlign val="superscript"/>
        <sz val="9"/>
        <color indexed="8"/>
        <rFont val="Arial"/>
        <family val="2"/>
      </rPr>
      <t>*</t>
    </r>
  </si>
  <si>
    <r>
      <rPr>
        <sz val="9"/>
        <color indexed="8"/>
        <rFont val="Arial"/>
        <family val="2"/>
      </rPr>
      <t>.204</t>
    </r>
    <r>
      <rPr>
        <vertAlign val="superscript"/>
        <sz val="9"/>
        <color indexed="8"/>
        <rFont val="Arial"/>
        <family val="2"/>
      </rPr>
      <t>*</t>
    </r>
  </si>
  <si>
    <r>
      <rPr>
        <sz val="9"/>
        <color indexed="8"/>
        <rFont val="Arial"/>
        <family val="2"/>
      </rPr>
      <t>-2.798</t>
    </r>
    <r>
      <rPr>
        <vertAlign val="superscript"/>
        <sz val="9"/>
        <color indexed="8"/>
        <rFont val="Arial"/>
        <family val="2"/>
      </rPr>
      <t>*</t>
    </r>
  </si>
  <si>
    <r>
      <rPr>
        <sz val="9"/>
        <color indexed="8"/>
        <rFont val="Arial"/>
        <family val="2"/>
      </rPr>
      <t>-4.090</t>
    </r>
    <r>
      <rPr>
        <vertAlign val="superscript"/>
        <sz val="9"/>
        <color indexed="8"/>
        <rFont val="Arial"/>
        <family val="2"/>
      </rPr>
      <t>*</t>
    </r>
  </si>
  <si>
    <r>
      <rPr>
        <sz val="9"/>
        <color indexed="8"/>
        <rFont val="Arial"/>
        <family val="2"/>
      </rPr>
      <t>2.798</t>
    </r>
    <r>
      <rPr>
        <vertAlign val="superscript"/>
        <sz val="9"/>
        <color indexed="8"/>
        <rFont val="Arial"/>
        <family val="2"/>
      </rPr>
      <t>*</t>
    </r>
  </si>
  <si>
    <r>
      <rPr>
        <sz val="9"/>
        <color indexed="8"/>
        <rFont val="Arial"/>
        <family val="2"/>
      </rPr>
      <t>-1.292</t>
    </r>
    <r>
      <rPr>
        <vertAlign val="superscript"/>
        <sz val="9"/>
        <color indexed="8"/>
        <rFont val="Arial"/>
        <family val="2"/>
      </rPr>
      <t>*</t>
    </r>
  </si>
  <si>
    <r>
      <rPr>
        <sz val="9"/>
        <color indexed="8"/>
        <rFont val="Arial"/>
        <family val="2"/>
      </rPr>
      <t>4.090</t>
    </r>
    <r>
      <rPr>
        <vertAlign val="superscript"/>
        <sz val="9"/>
        <color indexed="8"/>
        <rFont val="Arial"/>
        <family val="2"/>
      </rPr>
      <t>*</t>
    </r>
  </si>
  <si>
    <r>
      <rPr>
        <sz val="9"/>
        <color indexed="8"/>
        <rFont val="Arial"/>
        <family val="2"/>
      </rPr>
      <t>1.292</t>
    </r>
    <r>
      <rPr>
        <vertAlign val="superscript"/>
        <sz val="9"/>
        <color indexed="8"/>
        <rFont val="Arial"/>
        <family val="2"/>
      </rPr>
      <t>*</t>
    </r>
  </si>
  <si>
    <r>
      <rPr>
        <sz val="9"/>
        <color indexed="8"/>
        <rFont val="Arial"/>
        <family val="2"/>
      </rPr>
      <t>-1.080</t>
    </r>
    <r>
      <rPr>
        <vertAlign val="superscript"/>
        <sz val="9"/>
        <color indexed="8"/>
        <rFont val="Arial"/>
        <family val="2"/>
      </rPr>
      <t>*</t>
    </r>
  </si>
  <si>
    <r>
      <rPr>
        <sz val="9"/>
        <color indexed="8"/>
        <rFont val="Arial"/>
        <family val="2"/>
      </rPr>
      <t>-1.780</t>
    </r>
    <r>
      <rPr>
        <vertAlign val="superscript"/>
        <sz val="9"/>
        <color indexed="8"/>
        <rFont val="Arial"/>
        <family val="2"/>
      </rPr>
      <t>*</t>
    </r>
  </si>
  <si>
    <r>
      <rPr>
        <sz val="9"/>
        <color indexed="8"/>
        <rFont val="Arial"/>
        <family val="2"/>
      </rPr>
      <t>1.080</t>
    </r>
    <r>
      <rPr>
        <vertAlign val="superscript"/>
        <sz val="9"/>
        <color indexed="8"/>
        <rFont val="Arial"/>
        <family val="2"/>
      </rPr>
      <t>*</t>
    </r>
  </si>
  <si>
    <r>
      <rPr>
        <sz val="9"/>
        <color indexed="8"/>
        <rFont val="Arial"/>
        <family val="2"/>
      </rPr>
      <t>-.700</t>
    </r>
    <r>
      <rPr>
        <vertAlign val="superscript"/>
        <sz val="9"/>
        <color indexed="8"/>
        <rFont val="Arial"/>
        <family val="2"/>
      </rPr>
      <t>*</t>
    </r>
  </si>
  <si>
    <r>
      <rPr>
        <sz val="9"/>
        <color indexed="8"/>
        <rFont val="Arial"/>
        <family val="2"/>
      </rPr>
      <t>1.780</t>
    </r>
    <r>
      <rPr>
        <vertAlign val="superscript"/>
        <sz val="9"/>
        <color indexed="8"/>
        <rFont val="Arial"/>
        <family val="2"/>
      </rPr>
      <t>*</t>
    </r>
  </si>
  <si>
    <r>
      <rPr>
        <sz val="9"/>
        <color indexed="8"/>
        <rFont val="Arial"/>
        <family val="2"/>
      </rPr>
      <t>.700</t>
    </r>
    <r>
      <rPr>
        <vertAlign val="superscript"/>
        <sz val="9"/>
        <color indexed="8"/>
        <rFont val="Arial"/>
        <family val="2"/>
      </rPr>
      <t>*</t>
    </r>
  </si>
  <si>
    <r>
      <rPr>
        <sz val="9"/>
        <color indexed="8"/>
        <rFont val="Arial"/>
        <family val="2"/>
      </rPr>
      <t>Based on observed means.
 The error term is Mean Square(Error) = .042.</t>
    </r>
  </si>
  <si>
    <r>
      <rPr>
        <sz val="9"/>
        <color indexed="8"/>
        <rFont val="Arial"/>
        <family val="2"/>
      </rPr>
      <t>*. The mean difference is significant at the .05 level.</t>
    </r>
  </si>
  <si>
    <t>SPSS Output</t>
  </si>
  <si>
    <t>Predicted</t>
  </si>
  <si>
    <t>Discriminant</t>
  </si>
  <si>
    <t>Probability</t>
  </si>
  <si>
    <t>Group 1</t>
  </si>
  <si>
    <t>Group 2</t>
  </si>
  <si>
    <t>Group 3</t>
  </si>
  <si>
    <t>Species</t>
  </si>
  <si>
    <t>SPSS calculated variables in the data set</t>
  </si>
  <si>
    <t>Case</t>
  </si>
  <si>
    <t>Number</t>
  </si>
  <si>
    <t>Sig.</t>
  </si>
  <si>
    <r>
      <rPr>
        <b/>
        <sz val="9"/>
        <color indexed="8"/>
        <rFont val="Arial Bold"/>
        <family val="0"/>
      </rPr>
      <t>Tests of Normality</t>
    </r>
  </si>
  <si>
    <r>
      <rPr>
        <sz val="9"/>
        <color indexed="8"/>
        <rFont val="Arial"/>
        <family val="2"/>
      </rPr>
      <t>Setosa, Versicolor, Virginica</t>
    </r>
  </si>
  <si>
    <r>
      <rPr>
        <sz val="9"/>
        <color indexed="8"/>
        <rFont val="Arial"/>
        <family val="2"/>
      </rPr>
      <t>Kolmogorov-Smirnov</t>
    </r>
    <r>
      <rPr>
        <vertAlign val="superscript"/>
        <sz val="9"/>
        <color indexed="8"/>
        <rFont val="Arial"/>
        <family val="2"/>
      </rPr>
      <t>a</t>
    </r>
  </si>
  <si>
    <r>
      <rPr>
        <sz val="9"/>
        <color indexed="8"/>
        <rFont val="Arial"/>
        <family val="2"/>
      </rPr>
      <t>Shapiro-Wilk</t>
    </r>
  </si>
  <si>
    <r>
      <rPr>
        <sz val="9"/>
        <color indexed="8"/>
        <rFont val="Arial"/>
        <family val="2"/>
      </rPr>
      <t>Statistic</t>
    </r>
  </si>
  <si>
    <r>
      <rPr>
        <sz val="9"/>
        <color indexed="8"/>
        <rFont val="Arial"/>
        <family val="2"/>
      </rPr>
      <t>.200</t>
    </r>
    <r>
      <rPr>
        <vertAlign val="superscript"/>
        <sz val="9"/>
        <color indexed="8"/>
        <rFont val="Arial"/>
        <family val="2"/>
      </rPr>
      <t>*</t>
    </r>
  </si>
  <si>
    <r>
      <rPr>
        <sz val="9"/>
        <color indexed="8"/>
        <rFont val="Arial"/>
        <family val="2"/>
      </rPr>
      <t>a. Lilliefors Significance Correction</t>
    </r>
  </si>
  <si>
    <r>
      <rPr>
        <sz val="9"/>
        <color indexed="8"/>
        <rFont val="Arial"/>
        <family val="2"/>
      </rPr>
      <t>*. This is a lower bound of the true significance.</t>
    </r>
  </si>
  <si>
    <r>
      <t xml:space="preserve">Not normal with </t>
    </r>
    <r>
      <rPr>
        <sz val="10"/>
        <color indexed="10"/>
        <rFont val="Symbol"/>
        <family val="1"/>
      </rPr>
      <t>a</t>
    </r>
    <r>
      <rPr>
        <sz val="10"/>
        <color indexed="10"/>
        <rFont val="Arial"/>
        <family val="2"/>
      </rPr>
      <t>=.05</t>
    </r>
  </si>
  <si>
    <r>
      <t xml:space="preserve">Not normal with </t>
    </r>
    <r>
      <rPr>
        <sz val="10"/>
        <color indexed="10"/>
        <rFont val="Symbol"/>
        <family val="1"/>
      </rPr>
      <t>a</t>
    </r>
    <r>
      <rPr>
        <sz val="10"/>
        <color indexed="10"/>
        <rFont val="Arial"/>
        <family val="2"/>
      </rPr>
      <t>=.06</t>
    </r>
  </si>
  <si>
    <t>Results from   Analyze &gt; Descriptive Statistics &gt; Explore</t>
  </si>
  <si>
    <r>
      <rPr>
        <b/>
        <sz val="9"/>
        <color indexed="8"/>
        <rFont val="Arial Bold"/>
        <family val="0"/>
      </rPr>
      <t>Test of Homogeneity of Variance</t>
    </r>
  </si>
  <si>
    <r>
      <rPr>
        <sz val="9"/>
        <color indexed="8"/>
        <rFont val="Arial"/>
        <family val="2"/>
      </rPr>
      <t>Levene Statistic</t>
    </r>
  </si>
  <si>
    <r>
      <rPr>
        <sz val="9"/>
        <color indexed="8"/>
        <rFont val="Arial"/>
        <family val="2"/>
      </rPr>
      <t>df1</t>
    </r>
  </si>
  <si>
    <r>
      <rPr>
        <sz val="9"/>
        <color indexed="8"/>
        <rFont val="Arial"/>
        <family val="2"/>
      </rPr>
      <t>df2</t>
    </r>
  </si>
  <si>
    <r>
      <rPr>
        <sz val="9"/>
        <color indexed="8"/>
        <rFont val="Arial"/>
        <family val="2"/>
      </rPr>
      <t>Based on Mean</t>
    </r>
  </si>
  <si>
    <r>
      <rPr>
        <sz val="9"/>
        <color indexed="8"/>
        <rFont val="Arial"/>
        <family val="2"/>
      </rPr>
      <t>Based on Median</t>
    </r>
  </si>
  <si>
    <r>
      <rPr>
        <sz val="9"/>
        <color indexed="8"/>
        <rFont val="Arial"/>
        <family val="2"/>
      </rPr>
      <t>Based on Median and with adjusted df</t>
    </r>
  </si>
  <si>
    <r>
      <rPr>
        <sz val="9"/>
        <color indexed="8"/>
        <rFont val="Arial"/>
        <family val="2"/>
      </rPr>
      <t>Based on trimmed mean</t>
    </r>
  </si>
  <si>
    <t>To get these copied into Excel I copied the graph from SPSS then saved into Word then I copied it in Word and saved it in Excel.</t>
  </si>
  <si>
    <r>
      <rPr>
        <sz val="9"/>
        <color indexed="8"/>
        <rFont val="Courier New"/>
        <family val="3"/>
      </rPr>
      <t>Petal Width Stem-and-Leaf Plot for</t>
    </r>
  </si>
  <si>
    <r>
      <rPr>
        <sz val="9"/>
        <color indexed="8"/>
        <rFont val="Courier New"/>
        <family val="3"/>
      </rPr>
      <t xml:space="preserve"> Frequency    Stem &amp;  Leaf</t>
    </r>
  </si>
  <si>
    <r>
      <rPr>
        <sz val="9"/>
        <color indexed="8"/>
        <rFont val="Courier New"/>
        <family val="3"/>
      </rPr>
      <t xml:space="preserve">     5.00        1 .  00000</t>
    </r>
  </si>
  <si>
    <r>
      <rPr>
        <sz val="9"/>
        <color indexed="8"/>
        <rFont val="Courier New"/>
        <family val="3"/>
      </rPr>
      <t xml:space="preserve">    29.00        2 .  00000000000000000000000000000</t>
    </r>
  </si>
  <si>
    <r>
      <rPr>
        <sz val="9"/>
        <color indexed="8"/>
        <rFont val="Courier New"/>
        <family val="3"/>
      </rPr>
      <t xml:space="preserve">     7.00        3 .  0000000</t>
    </r>
  </si>
  <si>
    <r>
      <rPr>
        <sz val="9"/>
        <color indexed="8"/>
        <rFont val="Courier New"/>
        <family val="3"/>
      </rPr>
      <t xml:space="preserve">     7.00        4 .  0000000</t>
    </r>
  </si>
  <si>
    <r>
      <rPr>
        <sz val="9"/>
        <color indexed="8"/>
        <rFont val="Courier New"/>
        <family val="3"/>
      </rPr>
      <t xml:space="preserve">     2.00 Extremes    (&gt;=.50)</t>
    </r>
  </si>
  <si>
    <r>
      <rPr>
        <sz val="9"/>
        <color indexed="8"/>
        <rFont val="Courier New"/>
        <family val="3"/>
      </rPr>
      <t xml:space="preserve">     7.00       10 .  0000000</t>
    </r>
  </si>
  <si>
    <r>
      <rPr>
        <sz val="9"/>
        <color indexed="8"/>
        <rFont val="Courier New"/>
        <family val="3"/>
      </rPr>
      <t xml:space="preserve">     3.00       11 .  000</t>
    </r>
  </si>
  <si>
    <r>
      <rPr>
        <sz val="9"/>
        <color indexed="8"/>
        <rFont val="Courier New"/>
        <family val="3"/>
      </rPr>
      <t xml:space="preserve">     5.00       12 .  00000</t>
    </r>
  </si>
  <si>
    <r>
      <rPr>
        <sz val="9"/>
        <color indexed="8"/>
        <rFont val="Courier New"/>
        <family val="3"/>
      </rPr>
      <t xml:space="preserve">    13.00       13 .  0000000000000</t>
    </r>
  </si>
  <si>
    <r>
      <rPr>
        <sz val="9"/>
        <color indexed="8"/>
        <rFont val="Courier New"/>
        <family val="3"/>
      </rPr>
      <t xml:space="preserve">     7.00       14 .  0000000</t>
    </r>
  </si>
  <si>
    <r>
      <rPr>
        <sz val="9"/>
        <color indexed="8"/>
        <rFont val="Courier New"/>
        <family val="3"/>
      </rPr>
      <t xml:space="preserve">    10.00       15 .  0000000000</t>
    </r>
  </si>
  <si>
    <r>
      <rPr>
        <sz val="9"/>
        <color indexed="8"/>
        <rFont val="Courier New"/>
        <family val="3"/>
      </rPr>
      <t xml:space="preserve">     3.00       16 .  000</t>
    </r>
  </si>
  <si>
    <r>
      <rPr>
        <sz val="9"/>
        <color indexed="8"/>
        <rFont val="Courier New"/>
        <family val="3"/>
      </rPr>
      <t xml:space="preserve">     1.00       17 .  0</t>
    </r>
  </si>
  <si>
    <r>
      <rPr>
        <sz val="9"/>
        <color indexed="8"/>
        <rFont val="Courier New"/>
        <family val="3"/>
      </rPr>
      <t xml:space="preserve">     1.00       18 .  0</t>
    </r>
  </si>
  <si>
    <r>
      <rPr>
        <sz val="9"/>
        <color indexed="8"/>
        <rFont val="Courier New"/>
        <family val="3"/>
      </rPr>
      <t xml:space="preserve">species= </t>
    </r>
    <r>
      <rPr>
        <b/>
        <sz val="12"/>
        <color indexed="62"/>
        <rFont val="Courier New"/>
        <family val="3"/>
      </rPr>
      <t>setosa</t>
    </r>
  </si>
  <si>
    <r>
      <rPr>
        <sz val="9"/>
        <color indexed="8"/>
        <rFont val="Courier New"/>
        <family val="3"/>
      </rPr>
      <t xml:space="preserve">species= </t>
    </r>
    <r>
      <rPr>
        <b/>
        <sz val="12"/>
        <color indexed="62"/>
        <rFont val="Courier New"/>
        <family val="3"/>
      </rPr>
      <t>versiclr</t>
    </r>
  </si>
  <si>
    <r>
      <rPr>
        <b/>
        <sz val="9"/>
        <color indexed="8"/>
        <rFont val="Arial Bold"/>
        <family val="0"/>
      </rPr>
      <t>Test Results</t>
    </r>
  </si>
  <si>
    <r>
      <rPr>
        <sz val="9"/>
        <color indexed="8"/>
        <rFont val="Arial"/>
        <family val="2"/>
      </rPr>
      <t>Box's M</t>
    </r>
  </si>
  <si>
    <r>
      <rPr>
        <sz val="9"/>
        <color indexed="8"/>
        <rFont val="Arial"/>
        <family val="2"/>
      </rPr>
      <t>F</t>
    </r>
  </si>
  <si>
    <r>
      <rPr>
        <sz val="9"/>
        <color indexed="8"/>
        <rFont val="Arial"/>
        <family val="2"/>
      </rPr>
      <t>Approx.</t>
    </r>
  </si>
  <si>
    <t>Tests null hypothesis of equal population covariance matrices.</t>
  </si>
  <si>
    <t xml:space="preserve">                                            Territorial Map</t>
  </si>
  <si>
    <t>Canonical Discriminant</t>
  </si>
  <si>
    <t xml:space="preserve">      -16.0     -12.0      -8.0      -4.0        .0       4.0       8.0      12.0      16.0</t>
  </si>
  <si>
    <t xml:space="preserve">          ┼─────────┼─────────┼─────────┼─────────┼─────────┼─────────┼─────────┼─────────┼</t>
  </si>
  <si>
    <t xml:space="preserve">    16.0 ┼                                     13                                          ┼</t>
  </si>
  <si>
    <t xml:space="preserve">         │                                     13                                          │</t>
  </si>
  <si>
    <t xml:space="preserve">         │                                     123                                         │</t>
  </si>
  <si>
    <t xml:space="preserve">         │                                    1223                                         │</t>
  </si>
  <si>
    <t xml:space="preserve">         │                                    12 23                                        │</t>
  </si>
  <si>
    <t xml:space="preserve">    12.0 ┼          ┼         ┼         ┼     12  23        ┼         ┼         ┼          ┼</t>
  </si>
  <si>
    <t xml:space="preserve">         │                                    12  23                                       │</t>
  </si>
  <si>
    <t xml:space="preserve">         │                                    12   23                                      │</t>
  </si>
  <si>
    <t xml:space="preserve">         │                                   12    23                                      │</t>
  </si>
  <si>
    <t xml:space="preserve">         │                                   12     23                                     │</t>
  </si>
  <si>
    <t xml:space="preserve">     8.0 ┼          ┼         ┼         ┼    12   ┼  23     ┼         ┼         ┼          ┼</t>
  </si>
  <si>
    <t xml:space="preserve">         │                                   12      23                                    │</t>
  </si>
  <si>
    <t xml:space="preserve">         │                                   12       23                                   │</t>
  </si>
  <si>
    <t xml:space="preserve">         │                                  12        23                                   │</t>
  </si>
  <si>
    <t xml:space="preserve">         │                                  12         23                                  │</t>
  </si>
  <si>
    <t xml:space="preserve">         │                                  12          23                                 │</t>
  </si>
  <si>
    <t xml:space="preserve">     4.0 ┼          ┼         ┼         ┼   12    ┼     23  ┼         ┼         ┼          ┼</t>
  </si>
  <si>
    <t xml:space="preserve">         │                                  12           23                                │</t>
  </si>
  <si>
    <t xml:space="preserve">         │                                 12             23                               │</t>
  </si>
  <si>
    <t xml:space="preserve">         │                                 12               23                             │</t>
  </si>
  <si>
    <t xml:space="preserve">         │                                12                 23                            │</t>
  </si>
  <si>
    <t xml:space="preserve">         │                                12                  23                           │</t>
  </si>
  <si>
    <t xml:space="preserve">    -4.0 ┼          ┼         ┼         ┼ 12      ┼         ┼ 23      ┼         ┼          ┼</t>
  </si>
  <si>
    <t xml:space="preserve">         │                                12                   23                          │</t>
  </si>
  <si>
    <t xml:space="preserve">         │                               12                     23                         │</t>
  </si>
  <si>
    <t xml:space="preserve">         │                               12                      23                        │</t>
  </si>
  <si>
    <t xml:space="preserve">    -8.0 ┼          ┼         ┼         ┼12       ┼         ┼    23   ┼         ┼          ┼</t>
  </si>
  <si>
    <t xml:space="preserve">         │                               12                       23                       │</t>
  </si>
  <si>
    <t xml:space="preserve">         │                              12                         23                      │</t>
  </si>
  <si>
    <t xml:space="preserve">         │                              12                          23                     │</t>
  </si>
  <si>
    <t xml:space="preserve">   -12.0 ┼          ┼         ┼         12        ┼         ┼        23         ┼          ┼</t>
  </si>
  <si>
    <t xml:space="preserve">         │                              12                           23                    │</t>
  </si>
  <si>
    <t xml:space="preserve">         │                              12                            23                   │</t>
  </si>
  <si>
    <t xml:space="preserve">         │                             12                             23                   │</t>
  </si>
  <si>
    <t xml:space="preserve">         │                             12                              23                  │</t>
  </si>
  <si>
    <t xml:space="preserve">   -16.0 ┼                             12                               23                 ┼</t>
  </si>
  <si>
    <t xml:space="preserve">                                   Canonical Discriminant Function 1</t>
  </si>
  <si>
    <r>
      <t xml:space="preserve">         │                                 12              23   </t>
    </r>
    <r>
      <rPr>
        <b/>
        <sz val="9"/>
        <color indexed="10"/>
        <rFont val="Courier New"/>
        <family val="3"/>
      </rPr>
      <t>*</t>
    </r>
    <r>
      <rPr>
        <sz val="9"/>
        <color indexed="8"/>
        <rFont val="Courier New"/>
        <family val="3"/>
      </rPr>
      <t xml:space="preserve">                          │</t>
    </r>
  </si>
  <si>
    <r>
      <t xml:space="preserve">      .0 ┼          ┼         ┼</t>
    </r>
    <r>
      <rPr>
        <b/>
        <sz val="9"/>
        <color indexed="10"/>
        <rFont val="Courier New"/>
        <family val="3"/>
      </rPr>
      <t>*</t>
    </r>
    <r>
      <rPr>
        <sz val="9"/>
        <color indexed="8"/>
        <rFont val="Courier New"/>
        <family val="3"/>
      </rPr>
      <t xml:space="preserve">        ┼  12     ┼        23         ┼         ┼          ┼</t>
    </r>
  </si>
  <si>
    <r>
      <t xml:space="preserve">         │                                 12          </t>
    </r>
    <r>
      <rPr>
        <b/>
        <sz val="9"/>
        <color indexed="10"/>
        <rFont val="Courier New"/>
        <family val="3"/>
      </rPr>
      <t>*</t>
    </r>
    <r>
      <rPr>
        <sz val="9"/>
        <color indexed="8"/>
        <rFont val="Courier New"/>
        <family val="3"/>
      </rPr>
      <t xml:space="preserve">    23                             │</t>
    </r>
  </si>
  <si>
    <t>species</t>
  </si>
  <si>
    <t>sepal_ln</t>
  </si>
  <si>
    <t>sepal_wd</t>
  </si>
  <si>
    <t>petal_ln</t>
  </si>
  <si>
    <t>petal_wd</t>
  </si>
  <si>
    <t>species_n</t>
  </si>
  <si>
    <t>setosa</t>
  </si>
  <si>
    <t>versiclr</t>
  </si>
  <si>
    <t>virgnica</t>
  </si>
  <si>
    <t>Classification Function Coefficients</t>
  </si>
  <si>
    <t xml:space="preserve"> </t>
  </si>
  <si>
    <t>Setosa=1, Versicolor=2, Virginica=3</t>
  </si>
  <si>
    <t>Setosa</t>
  </si>
  <si>
    <t>Versicolor</t>
  </si>
  <si>
    <t>Virginica</t>
  </si>
  <si>
    <t>Sepal Length</t>
  </si>
  <si>
    <t>Sepal Width</t>
  </si>
  <si>
    <t>Petal Length</t>
  </si>
  <si>
    <t>Petal Width</t>
  </si>
  <si>
    <t>(Constant)</t>
  </si>
  <si>
    <t>Fcn 1</t>
  </si>
  <si>
    <t>Fcn 2</t>
  </si>
  <si>
    <t>Fcn 3</t>
  </si>
  <si>
    <t>Calculated Function</t>
  </si>
  <si>
    <t xml:space="preserve">Function </t>
  </si>
  <si>
    <t>Classified</t>
  </si>
  <si>
    <t>SPSS</t>
  </si>
  <si>
    <t>Actual</t>
  </si>
  <si>
    <t>Closest</t>
  </si>
  <si>
    <t>Next</t>
  </si>
  <si>
    <t>Obs #</t>
  </si>
  <si>
    <r>
      <rPr>
        <b/>
        <sz val="11"/>
        <color indexed="60"/>
        <rFont val="Calibri"/>
        <family val="2"/>
      </rPr>
      <t>JMP</t>
    </r>
    <r>
      <rPr>
        <sz val="11"/>
        <color indexed="60"/>
        <rFont val="Calibri"/>
        <family val="2"/>
      </rPr>
      <t xml:space="preserve"> Squared Distances to each group</t>
    </r>
  </si>
  <si>
    <r>
      <rPr>
        <b/>
        <sz val="11"/>
        <color indexed="12"/>
        <rFont val="Calibri"/>
        <family val="2"/>
      </rPr>
      <t>SPSS</t>
    </r>
    <r>
      <rPr>
        <sz val="11"/>
        <color indexed="12"/>
        <rFont val="Calibri"/>
        <family val="2"/>
      </rPr>
      <t xml:space="preserve"> Squared Mahalanobis Distance to Centroid</t>
    </r>
  </si>
  <si>
    <t>|SPSS-JMP|</t>
  </si>
  <si>
    <t>JMP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</si>
</sst>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#0"/>
    <numFmt numFmtId="169" formatCode="####.000"/>
    <numFmt numFmtId="170" formatCode="####.0000"/>
    <numFmt numFmtId="171" formatCode="0.0"/>
    <numFmt numFmtId="172" formatCode="0.000"/>
    <numFmt numFmtId="173" formatCode="0.0000000000000"/>
    <numFmt numFmtId="174" formatCode="[$-409]dddd\,\ mmmm\ dd\,\ yyyy"/>
    <numFmt numFmtId="175" formatCode="[$-409]h:mm:ss\ AM/PM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 Bold"/>
      <family val="0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vertAlign val="superscript"/>
      <sz val="9"/>
      <color indexed="8"/>
      <name val="Arial Bold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Symbol"/>
      <family val="1"/>
    </font>
    <font>
      <sz val="9"/>
      <color indexed="8"/>
      <name val="Courier New"/>
      <family val="3"/>
    </font>
    <font>
      <sz val="10"/>
      <color indexed="8"/>
      <name val="Courier New"/>
      <family val="3"/>
    </font>
    <font>
      <b/>
      <sz val="12"/>
      <color indexed="62"/>
      <name val="Courier New"/>
      <family val="3"/>
    </font>
    <font>
      <b/>
      <sz val="9"/>
      <color indexed="10"/>
      <name val="Courier New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12"/>
      <name val="Calibri"/>
      <family val="2"/>
    </font>
    <font>
      <b/>
      <sz val="11"/>
      <color indexed="62"/>
      <name val="Calibri"/>
      <family val="2"/>
    </font>
    <font>
      <sz val="9"/>
      <color indexed="10"/>
      <name val="Arial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vertAlign val="subscript"/>
      <sz val="14"/>
      <color indexed="8"/>
      <name val="Calibri"/>
      <family val="2"/>
    </font>
    <font>
      <b/>
      <sz val="11"/>
      <color indexed="6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0000CC"/>
      <name val="Calibri"/>
      <family val="2"/>
    </font>
    <font>
      <sz val="11"/>
      <color theme="3" tint="0.39998000860214233"/>
      <name val="Calibri"/>
      <family val="2"/>
    </font>
    <font>
      <sz val="10"/>
      <color rgb="FFFF0000"/>
      <name val="Arial"/>
      <family val="2"/>
    </font>
    <font>
      <b/>
      <sz val="11"/>
      <color theme="4" tint="-0.24997000396251678"/>
      <name val="Calibri"/>
      <family val="2"/>
    </font>
    <font>
      <sz val="9"/>
      <color rgb="FFFF0000"/>
      <name val="Arial"/>
      <family val="2"/>
    </font>
    <font>
      <sz val="9"/>
      <color rgb="FF000000"/>
      <name val="Courier New"/>
      <family val="3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sz val="11"/>
      <color theme="5" tint="-0.24997000396251678"/>
      <name val="Calibri"/>
      <family val="2"/>
    </font>
    <font>
      <sz val="11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9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9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99">
    <xf numFmtId="0" fontId="0" fillId="0" borderId="0" xfId="0" applyFont="1" applyAlignment="1">
      <alignment/>
    </xf>
    <xf numFmtId="0" fontId="3" fillId="33" borderId="0" xfId="56" applyFont="1" applyFill="1" applyBorder="1" applyAlignment="1">
      <alignment horizontal="center" vertical="center"/>
      <protection/>
    </xf>
    <xf numFmtId="0" fontId="3" fillId="33" borderId="10" xfId="56" applyFont="1" applyFill="1" applyBorder="1" applyAlignment="1">
      <alignment horizontal="center" vertical="center"/>
      <protection/>
    </xf>
    <xf numFmtId="0" fontId="3" fillId="33" borderId="11" xfId="56" applyFont="1" applyFill="1" applyBorder="1" applyAlignment="1">
      <alignment horizontal="center" vertical="center"/>
      <protection/>
    </xf>
    <xf numFmtId="0" fontId="4" fillId="33" borderId="12" xfId="56" applyFont="1" applyFill="1" applyBorder="1" applyAlignment="1">
      <alignment horizontal="center" wrapText="1"/>
      <protection/>
    </xf>
    <xf numFmtId="0" fontId="4" fillId="33" borderId="13" xfId="56" applyFont="1" applyFill="1" applyBorder="1" applyAlignment="1">
      <alignment horizontal="center" wrapText="1"/>
      <protection/>
    </xf>
    <xf numFmtId="0" fontId="3" fillId="33" borderId="14" xfId="56" applyFont="1" applyFill="1" applyBorder="1" applyAlignment="1">
      <alignment horizontal="center" vertical="center"/>
      <protection/>
    </xf>
    <xf numFmtId="0" fontId="3" fillId="33" borderId="15" xfId="56" applyFont="1" applyFill="1" applyBorder="1" applyAlignment="1">
      <alignment horizontal="center" vertical="center"/>
      <protection/>
    </xf>
    <xf numFmtId="0" fontId="3" fillId="33" borderId="16" xfId="56" applyFont="1" applyFill="1" applyBorder="1" applyAlignment="1">
      <alignment horizontal="center" vertical="center"/>
      <protection/>
    </xf>
    <xf numFmtId="0" fontId="4" fillId="33" borderId="17" xfId="56" applyFont="1" applyFill="1" applyBorder="1" applyAlignment="1">
      <alignment horizontal="left" vertical="top" wrapText="1"/>
      <protection/>
    </xf>
    <xf numFmtId="168" fontId="4" fillId="33" borderId="18" xfId="56" applyNumberFormat="1" applyFont="1" applyFill="1" applyBorder="1" applyAlignment="1">
      <alignment horizontal="right" vertical="center"/>
      <protection/>
    </xf>
    <xf numFmtId="168" fontId="4" fillId="33" borderId="19" xfId="56" applyNumberFormat="1" applyFont="1" applyFill="1" applyBorder="1" applyAlignment="1">
      <alignment horizontal="right" vertical="center"/>
      <protection/>
    </xf>
    <xf numFmtId="0" fontId="4" fillId="33" borderId="20" xfId="56" applyFont="1" applyFill="1" applyBorder="1" applyAlignment="1">
      <alignment horizontal="left" vertical="top" wrapText="1"/>
      <protection/>
    </xf>
    <xf numFmtId="168" fontId="4" fillId="33" borderId="21" xfId="56" applyNumberFormat="1" applyFont="1" applyFill="1" applyBorder="1" applyAlignment="1">
      <alignment horizontal="right" vertical="center"/>
      <protection/>
    </xf>
    <xf numFmtId="168" fontId="4" fillId="33" borderId="22" xfId="56" applyNumberFormat="1" applyFont="1" applyFill="1" applyBorder="1" applyAlignment="1">
      <alignment horizontal="right" vertical="center"/>
      <protection/>
    </xf>
    <xf numFmtId="168" fontId="5" fillId="33" borderId="22" xfId="56" applyNumberFormat="1" applyFont="1" applyFill="1" applyBorder="1" applyAlignment="1">
      <alignment horizontal="right" vertical="center"/>
      <protection/>
    </xf>
    <xf numFmtId="0" fontId="4" fillId="33" borderId="23" xfId="56" applyFont="1" applyFill="1" applyBorder="1" applyAlignment="1">
      <alignment horizontal="left" vertical="top" wrapText="1"/>
      <protection/>
    </xf>
    <xf numFmtId="0" fontId="4" fillId="33" borderId="24" xfId="56" applyFont="1" applyFill="1" applyBorder="1" applyAlignment="1">
      <alignment vertical="center" wrapText="1"/>
      <protection/>
    </xf>
    <xf numFmtId="168" fontId="4" fillId="33" borderId="25" xfId="56" applyNumberFormat="1" applyFont="1" applyFill="1" applyBorder="1" applyAlignment="1">
      <alignment horizontal="right" vertical="center"/>
      <protection/>
    </xf>
    <xf numFmtId="0" fontId="4" fillId="33" borderId="26" xfId="56" applyFont="1" applyFill="1" applyBorder="1" applyAlignment="1">
      <alignment horizontal="left" vertical="top" wrapText="1"/>
      <protection/>
    </xf>
    <xf numFmtId="168" fontId="4" fillId="33" borderId="27" xfId="56" applyNumberFormat="1" applyFont="1" applyFill="1" applyBorder="1" applyAlignment="1">
      <alignment horizontal="right" vertical="center"/>
      <protection/>
    </xf>
    <xf numFmtId="168" fontId="4" fillId="33" borderId="28" xfId="56" applyNumberFormat="1" applyFont="1" applyFill="1" applyBorder="1" applyAlignment="1">
      <alignment horizontal="right" vertical="center"/>
      <protection/>
    </xf>
    <xf numFmtId="0" fontId="3" fillId="33" borderId="28" xfId="56" applyFont="1" applyFill="1" applyBorder="1" applyAlignment="1">
      <alignment horizontal="center" vertical="center"/>
      <protection/>
    </xf>
    <xf numFmtId="0" fontId="3" fillId="33" borderId="29" xfId="56" applyFont="1" applyFill="1" applyBorder="1" applyAlignment="1">
      <alignment horizontal="center" vertical="center"/>
      <protection/>
    </xf>
    <xf numFmtId="0" fontId="3" fillId="33" borderId="22" xfId="56" applyFont="1" applyFill="1" applyBorder="1" applyAlignment="1">
      <alignment horizontal="center" vertical="center"/>
      <protection/>
    </xf>
    <xf numFmtId="0" fontId="3" fillId="33" borderId="30" xfId="56" applyFont="1" applyFill="1" applyBorder="1" applyAlignment="1">
      <alignment horizontal="center" vertical="center"/>
      <protection/>
    </xf>
    <xf numFmtId="0" fontId="4" fillId="33" borderId="31" xfId="56" applyFont="1" applyFill="1" applyBorder="1" applyAlignment="1">
      <alignment horizontal="left" vertical="top" wrapText="1"/>
      <protection/>
    </xf>
    <xf numFmtId="168" fontId="4" fillId="33" borderId="32" xfId="56" applyNumberFormat="1" applyFont="1" applyFill="1" applyBorder="1" applyAlignment="1">
      <alignment horizontal="right" vertical="center"/>
      <protection/>
    </xf>
    <xf numFmtId="168" fontId="4" fillId="33" borderId="15" xfId="56" applyNumberFormat="1" applyFont="1" applyFill="1" applyBorder="1" applyAlignment="1">
      <alignment horizontal="right" vertical="center"/>
      <protection/>
    </xf>
    <xf numFmtId="0" fontId="6" fillId="33" borderId="0" xfId="58" applyFont="1" applyFill="1" applyBorder="1" applyAlignment="1">
      <alignment horizontal="center" vertical="center"/>
      <protection/>
    </xf>
    <xf numFmtId="0" fontId="2" fillId="0" borderId="0" xfId="58">
      <alignment/>
      <protection/>
    </xf>
    <xf numFmtId="0" fontId="6" fillId="33" borderId="33" xfId="58" applyFont="1" applyFill="1" applyBorder="1" applyAlignment="1">
      <alignment horizontal="center" vertical="center"/>
      <protection/>
    </xf>
    <xf numFmtId="0" fontId="6" fillId="33" borderId="34" xfId="58" applyFont="1" applyFill="1" applyBorder="1" applyAlignment="1">
      <alignment horizontal="center" vertical="center"/>
      <protection/>
    </xf>
    <xf numFmtId="0" fontId="4" fillId="33" borderId="35" xfId="58" applyFont="1" applyFill="1" applyBorder="1" applyAlignment="1">
      <alignment horizontal="center" wrapText="1"/>
      <protection/>
    </xf>
    <xf numFmtId="0" fontId="4" fillId="33" borderId="36" xfId="58" applyFont="1" applyFill="1" applyBorder="1" applyAlignment="1">
      <alignment horizontal="center" wrapText="1"/>
      <protection/>
    </xf>
    <xf numFmtId="0" fontId="4" fillId="33" borderId="37" xfId="58" applyFont="1" applyFill="1" applyBorder="1" applyAlignment="1">
      <alignment horizontal="center" wrapText="1"/>
      <protection/>
    </xf>
    <xf numFmtId="0" fontId="4" fillId="33" borderId="17" xfId="58" applyFont="1" applyFill="1" applyBorder="1" applyAlignment="1">
      <alignment horizontal="left" vertical="top" wrapText="1"/>
      <protection/>
    </xf>
    <xf numFmtId="169" fontId="4" fillId="33" borderId="18" xfId="58" applyNumberFormat="1" applyFont="1" applyFill="1" applyBorder="1" applyAlignment="1">
      <alignment horizontal="right" vertical="center"/>
      <protection/>
    </xf>
    <xf numFmtId="169" fontId="4" fillId="33" borderId="19" xfId="58" applyNumberFormat="1" applyFont="1" applyFill="1" applyBorder="1" applyAlignment="1">
      <alignment horizontal="right" vertical="center"/>
      <protection/>
    </xf>
    <xf numFmtId="169" fontId="4" fillId="33" borderId="38" xfId="58" applyNumberFormat="1" applyFont="1" applyFill="1" applyBorder="1" applyAlignment="1">
      <alignment horizontal="right" vertical="center"/>
      <protection/>
    </xf>
    <xf numFmtId="0" fontId="4" fillId="33" borderId="20" xfId="58" applyFont="1" applyFill="1" applyBorder="1" applyAlignment="1">
      <alignment horizontal="left" vertical="top" wrapText="1"/>
      <protection/>
    </xf>
    <xf numFmtId="169" fontId="4" fillId="33" borderId="21" xfId="58" applyNumberFormat="1" applyFont="1" applyFill="1" applyBorder="1" applyAlignment="1">
      <alignment horizontal="right" vertical="center"/>
      <protection/>
    </xf>
    <xf numFmtId="169" fontId="4" fillId="33" borderId="22" xfId="58" applyNumberFormat="1" applyFont="1" applyFill="1" applyBorder="1" applyAlignment="1">
      <alignment horizontal="right" vertical="center"/>
      <protection/>
    </xf>
    <xf numFmtId="169" fontId="4" fillId="33" borderId="30" xfId="58" applyNumberFormat="1" applyFont="1" applyFill="1" applyBorder="1" applyAlignment="1">
      <alignment horizontal="right" vertical="center"/>
      <protection/>
    </xf>
    <xf numFmtId="0" fontId="4" fillId="33" borderId="31" xfId="58" applyFont="1" applyFill="1" applyBorder="1" applyAlignment="1">
      <alignment horizontal="left" vertical="top" wrapText="1"/>
      <protection/>
    </xf>
    <xf numFmtId="169" fontId="4" fillId="33" borderId="32" xfId="58" applyNumberFormat="1" applyFont="1" applyFill="1" applyBorder="1" applyAlignment="1">
      <alignment horizontal="right" vertical="center"/>
      <protection/>
    </xf>
    <xf numFmtId="169" fontId="4" fillId="33" borderId="15" xfId="58" applyNumberFormat="1" applyFont="1" applyFill="1" applyBorder="1" applyAlignment="1">
      <alignment horizontal="right" vertical="center"/>
      <protection/>
    </xf>
    <xf numFmtId="169" fontId="4" fillId="33" borderId="16" xfId="58" applyNumberFormat="1" applyFont="1" applyFill="1" applyBorder="1" applyAlignment="1">
      <alignment horizontal="right" vertical="center"/>
      <protection/>
    </xf>
    <xf numFmtId="0" fontId="4" fillId="33" borderId="23" xfId="58" applyFont="1" applyFill="1" applyBorder="1" applyAlignment="1">
      <alignment horizontal="left" vertical="top" wrapText="1"/>
      <protection/>
    </xf>
    <xf numFmtId="169" fontId="4" fillId="33" borderId="24" xfId="58" applyNumberFormat="1" applyFont="1" applyFill="1" applyBorder="1" applyAlignment="1">
      <alignment horizontal="right" vertical="center"/>
      <protection/>
    </xf>
    <xf numFmtId="169" fontId="4" fillId="33" borderId="25" xfId="58" applyNumberFormat="1" applyFont="1" applyFill="1" applyBorder="1" applyAlignment="1">
      <alignment horizontal="right" vertical="center"/>
      <protection/>
    </xf>
    <xf numFmtId="169" fontId="4" fillId="33" borderId="39" xfId="58" applyNumberFormat="1" applyFont="1" applyFill="1" applyBorder="1" applyAlignment="1">
      <alignment horizontal="right" vertical="center"/>
      <protection/>
    </xf>
    <xf numFmtId="0" fontId="4" fillId="33" borderId="26" xfId="58" applyFont="1" applyFill="1" applyBorder="1" applyAlignment="1">
      <alignment horizontal="left" vertical="top" wrapText="1"/>
      <protection/>
    </xf>
    <xf numFmtId="169" fontId="4" fillId="33" borderId="27" xfId="58" applyNumberFormat="1" applyFont="1" applyFill="1" applyBorder="1" applyAlignment="1">
      <alignment horizontal="right" vertical="center"/>
      <protection/>
    </xf>
    <xf numFmtId="169" fontId="4" fillId="33" borderId="28" xfId="58" applyNumberFormat="1" applyFont="1" applyFill="1" applyBorder="1" applyAlignment="1">
      <alignment horizontal="right" vertical="center"/>
      <protection/>
    </xf>
    <xf numFmtId="169" fontId="4" fillId="33" borderId="29" xfId="58" applyNumberFormat="1" applyFont="1" applyFill="1" applyBorder="1" applyAlignment="1">
      <alignment horizontal="right" vertical="center"/>
      <protection/>
    </xf>
    <xf numFmtId="0" fontId="3" fillId="33" borderId="0" xfId="59" applyFont="1" applyFill="1" applyBorder="1" applyAlignment="1">
      <alignment horizontal="center" vertical="center"/>
      <protection/>
    </xf>
    <xf numFmtId="0" fontId="4" fillId="33" borderId="12" xfId="59" applyFont="1" applyFill="1" applyBorder="1" applyAlignment="1">
      <alignment horizontal="center" wrapText="1"/>
      <protection/>
    </xf>
    <xf numFmtId="0" fontId="4" fillId="33" borderId="13" xfId="59" applyFont="1" applyFill="1" applyBorder="1" applyAlignment="1">
      <alignment horizontal="center" wrapText="1"/>
      <protection/>
    </xf>
    <xf numFmtId="0" fontId="4" fillId="33" borderId="17" xfId="59" applyFont="1" applyFill="1" applyBorder="1" applyAlignment="1">
      <alignment horizontal="left" vertical="top" wrapText="1"/>
      <protection/>
    </xf>
    <xf numFmtId="0" fontId="4" fillId="33" borderId="23" xfId="59" applyFont="1" applyFill="1" applyBorder="1" applyAlignment="1">
      <alignment horizontal="left" vertical="top" wrapText="1"/>
      <protection/>
    </xf>
    <xf numFmtId="0" fontId="4" fillId="33" borderId="26" xfId="59" applyFont="1" applyFill="1" applyBorder="1" applyAlignment="1">
      <alignment horizontal="left" vertical="top" wrapText="1"/>
      <protection/>
    </xf>
    <xf numFmtId="0" fontId="4" fillId="33" borderId="31" xfId="59" applyFont="1" applyFill="1" applyBorder="1" applyAlignment="1">
      <alignment horizontal="left" vertical="top" wrapText="1"/>
      <protection/>
    </xf>
    <xf numFmtId="0" fontId="0" fillId="0" borderId="0" xfId="0" applyAlignment="1">
      <alignment horizontal="center"/>
    </xf>
    <xf numFmtId="169" fontId="4" fillId="33" borderId="19" xfId="56" applyNumberFormat="1" applyFont="1" applyFill="1" applyBorder="1" applyAlignment="1">
      <alignment horizontal="center" vertical="center"/>
      <protection/>
    </xf>
    <xf numFmtId="169" fontId="4" fillId="33" borderId="22" xfId="56" applyNumberFormat="1" applyFont="1" applyFill="1" applyBorder="1" applyAlignment="1">
      <alignment horizontal="center" vertical="center"/>
      <protection/>
    </xf>
    <xf numFmtId="169" fontId="4" fillId="33" borderId="25" xfId="56" applyNumberFormat="1" applyFont="1" applyFill="1" applyBorder="1" applyAlignment="1">
      <alignment horizontal="center" vertical="center"/>
      <protection/>
    </xf>
    <xf numFmtId="169" fontId="4" fillId="33" borderId="28" xfId="56" applyNumberFormat="1" applyFont="1" applyFill="1" applyBorder="1" applyAlignment="1">
      <alignment horizontal="center" vertical="center"/>
      <protection/>
    </xf>
    <xf numFmtId="169" fontId="4" fillId="33" borderId="15" xfId="56" applyNumberFormat="1" applyFont="1" applyFill="1" applyBorder="1" applyAlignment="1">
      <alignment horizontal="center" vertical="center"/>
      <protection/>
    </xf>
    <xf numFmtId="168" fontId="4" fillId="33" borderId="19" xfId="56" applyNumberFormat="1" applyFont="1" applyFill="1" applyBorder="1" applyAlignment="1">
      <alignment horizontal="center" vertical="center"/>
      <protection/>
    </xf>
    <xf numFmtId="168" fontId="4" fillId="33" borderId="22" xfId="56" applyNumberFormat="1" applyFont="1" applyFill="1" applyBorder="1" applyAlignment="1">
      <alignment horizontal="center" vertical="center"/>
      <protection/>
    </xf>
    <xf numFmtId="168" fontId="4" fillId="33" borderId="25" xfId="56" applyNumberFormat="1" applyFont="1" applyFill="1" applyBorder="1" applyAlignment="1">
      <alignment horizontal="center" vertical="center"/>
      <protection/>
    </xf>
    <xf numFmtId="168" fontId="4" fillId="33" borderId="28" xfId="56" applyNumberFormat="1" applyFont="1" applyFill="1" applyBorder="1" applyAlignment="1">
      <alignment horizontal="center" vertical="center"/>
      <protection/>
    </xf>
    <xf numFmtId="168" fontId="4" fillId="33" borderId="15" xfId="56" applyNumberFormat="1" applyFont="1" applyFill="1" applyBorder="1" applyAlignment="1">
      <alignment horizontal="center" vertical="center"/>
      <protection/>
    </xf>
    <xf numFmtId="169" fontId="4" fillId="33" borderId="38" xfId="56" applyNumberFormat="1" applyFont="1" applyFill="1" applyBorder="1" applyAlignment="1">
      <alignment horizontal="center" vertical="center"/>
      <protection/>
    </xf>
    <xf numFmtId="169" fontId="4" fillId="33" borderId="30" xfId="56" applyNumberFormat="1" applyFont="1" applyFill="1" applyBorder="1" applyAlignment="1">
      <alignment horizontal="center" vertical="center"/>
      <protection/>
    </xf>
    <xf numFmtId="169" fontId="4" fillId="33" borderId="39" xfId="56" applyNumberFormat="1" applyFont="1" applyFill="1" applyBorder="1" applyAlignment="1">
      <alignment horizontal="center" vertical="center"/>
      <protection/>
    </xf>
    <xf numFmtId="0" fontId="59" fillId="0" borderId="0" xfId="0" applyFont="1" applyAlignment="1">
      <alignment horizontal="center"/>
    </xf>
    <xf numFmtId="0" fontId="0" fillId="0" borderId="40" xfId="0" applyBorder="1" applyAlignment="1">
      <alignment horizontal="center"/>
    </xf>
    <xf numFmtId="0" fontId="59" fillId="0" borderId="41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59" fillId="0" borderId="42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4" fillId="33" borderId="17" xfId="56" applyFont="1" applyFill="1" applyBorder="1" applyAlignment="1">
      <alignment horizontal="right"/>
      <protection/>
    </xf>
    <xf numFmtId="0" fontId="4" fillId="33" borderId="20" xfId="56" applyFont="1" applyFill="1" applyBorder="1" applyAlignment="1">
      <alignment horizontal="right" vertical="center"/>
      <protection/>
    </xf>
    <xf numFmtId="0" fontId="4" fillId="33" borderId="31" xfId="56" applyFont="1" applyFill="1" applyBorder="1" applyAlignment="1">
      <alignment horizontal="right" vertical="center"/>
      <protection/>
    </xf>
    <xf numFmtId="169" fontId="60" fillId="0" borderId="43" xfId="0" applyNumberFormat="1" applyFont="1" applyBorder="1" applyAlignment="1">
      <alignment horizontal="center"/>
    </xf>
    <xf numFmtId="169" fontId="60" fillId="0" borderId="44" xfId="0" applyNumberFormat="1" applyFont="1" applyBorder="1" applyAlignment="1">
      <alignment horizontal="center"/>
    </xf>
    <xf numFmtId="169" fontId="60" fillId="0" borderId="45" xfId="0" applyNumberFormat="1" applyFont="1" applyBorder="1" applyAlignment="1">
      <alignment horizontal="center"/>
    </xf>
    <xf numFmtId="169" fontId="60" fillId="0" borderId="46" xfId="0" applyNumberFormat="1" applyFont="1" applyBorder="1" applyAlignment="1">
      <alignment horizontal="center"/>
    </xf>
    <xf numFmtId="169" fontId="60" fillId="0" borderId="0" xfId="0" applyNumberFormat="1" applyFont="1" applyBorder="1" applyAlignment="1">
      <alignment horizontal="center"/>
    </xf>
    <xf numFmtId="169" fontId="60" fillId="0" borderId="47" xfId="0" applyNumberFormat="1" applyFont="1" applyBorder="1" applyAlignment="1">
      <alignment horizontal="center"/>
    </xf>
    <xf numFmtId="169" fontId="60" fillId="0" borderId="48" xfId="0" applyNumberFormat="1" applyFont="1" applyBorder="1" applyAlignment="1">
      <alignment horizontal="center"/>
    </xf>
    <xf numFmtId="169" fontId="60" fillId="0" borderId="49" xfId="0" applyNumberFormat="1" applyFont="1" applyBorder="1" applyAlignment="1">
      <alignment horizontal="center"/>
    </xf>
    <xf numFmtId="169" fontId="60" fillId="0" borderId="5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169" fontId="5" fillId="33" borderId="18" xfId="59" applyNumberFormat="1" applyFont="1" applyFill="1" applyBorder="1" applyAlignment="1">
      <alignment horizontal="center" vertical="center"/>
      <protection/>
    </xf>
    <xf numFmtId="170" fontId="4" fillId="33" borderId="19" xfId="59" applyNumberFormat="1" applyFont="1" applyFill="1" applyBorder="1" applyAlignment="1">
      <alignment horizontal="center" vertical="center"/>
      <protection/>
    </xf>
    <xf numFmtId="169" fontId="4" fillId="33" borderId="19" xfId="59" applyNumberFormat="1" applyFont="1" applyFill="1" applyBorder="1" applyAlignment="1">
      <alignment horizontal="center" vertical="center"/>
      <protection/>
    </xf>
    <xf numFmtId="169" fontId="4" fillId="33" borderId="38" xfId="59" applyNumberFormat="1" applyFont="1" applyFill="1" applyBorder="1" applyAlignment="1">
      <alignment horizontal="center" vertical="center"/>
      <protection/>
    </xf>
    <xf numFmtId="169" fontId="5" fillId="33" borderId="24" xfId="59" applyNumberFormat="1" applyFont="1" applyFill="1" applyBorder="1" applyAlignment="1">
      <alignment horizontal="center" vertical="center"/>
      <protection/>
    </xf>
    <xf numFmtId="170" fontId="4" fillId="33" borderId="25" xfId="59" applyNumberFormat="1" applyFont="1" applyFill="1" applyBorder="1" applyAlignment="1">
      <alignment horizontal="center" vertical="center"/>
      <protection/>
    </xf>
    <xf numFmtId="169" fontId="4" fillId="33" borderId="25" xfId="59" applyNumberFormat="1" applyFont="1" applyFill="1" applyBorder="1" applyAlignment="1">
      <alignment horizontal="center" vertical="center"/>
      <protection/>
    </xf>
    <xf numFmtId="169" fontId="4" fillId="33" borderId="39" xfId="59" applyNumberFormat="1" applyFont="1" applyFill="1" applyBorder="1" applyAlignment="1">
      <alignment horizontal="center" vertical="center"/>
      <protection/>
    </xf>
    <xf numFmtId="169" fontId="5" fillId="33" borderId="27" xfId="59" applyNumberFormat="1" applyFont="1" applyFill="1" applyBorder="1" applyAlignment="1">
      <alignment horizontal="center" vertical="center"/>
      <protection/>
    </xf>
    <xf numFmtId="170" fontId="4" fillId="33" borderId="28" xfId="59" applyNumberFormat="1" applyFont="1" applyFill="1" applyBorder="1" applyAlignment="1">
      <alignment horizontal="center" vertical="center"/>
      <protection/>
    </xf>
    <xf numFmtId="169" fontId="4" fillId="33" borderId="28" xfId="59" applyNumberFormat="1" applyFont="1" applyFill="1" applyBorder="1" applyAlignment="1">
      <alignment horizontal="center" vertical="center"/>
      <protection/>
    </xf>
    <xf numFmtId="169" fontId="4" fillId="33" borderId="29" xfId="59" applyNumberFormat="1" applyFont="1" applyFill="1" applyBorder="1" applyAlignment="1">
      <alignment horizontal="center" vertical="center"/>
      <protection/>
    </xf>
    <xf numFmtId="169" fontId="5" fillId="33" borderId="32" xfId="59" applyNumberFormat="1" applyFont="1" applyFill="1" applyBorder="1" applyAlignment="1">
      <alignment horizontal="center" vertical="center"/>
      <protection/>
    </xf>
    <xf numFmtId="170" fontId="4" fillId="33" borderId="15" xfId="59" applyNumberFormat="1" applyFont="1" applyFill="1" applyBorder="1" applyAlignment="1">
      <alignment horizontal="center" vertical="center"/>
      <protection/>
    </xf>
    <xf numFmtId="169" fontId="4" fillId="33" borderId="15" xfId="59" applyNumberFormat="1" applyFont="1" applyFill="1" applyBorder="1" applyAlignment="1">
      <alignment horizontal="center" vertical="center"/>
      <protection/>
    </xf>
    <xf numFmtId="169" fontId="4" fillId="33" borderId="16" xfId="59" applyNumberFormat="1" applyFont="1" applyFill="1" applyBorder="1" applyAlignment="1">
      <alignment horizontal="center" vertical="center"/>
      <protection/>
    </xf>
    <xf numFmtId="169" fontId="9" fillId="33" borderId="19" xfId="59" applyNumberFormat="1" applyFont="1" applyFill="1" applyBorder="1" applyAlignment="1">
      <alignment horizontal="center" vertical="center"/>
      <protection/>
    </xf>
    <xf numFmtId="169" fontId="9" fillId="33" borderId="25" xfId="59" applyNumberFormat="1" applyFont="1" applyFill="1" applyBorder="1" applyAlignment="1">
      <alignment horizontal="center" vertical="center"/>
      <protection/>
    </xf>
    <xf numFmtId="169" fontId="9" fillId="33" borderId="28" xfId="59" applyNumberFormat="1" applyFont="1" applyFill="1" applyBorder="1" applyAlignment="1">
      <alignment horizontal="center" vertical="center"/>
      <protection/>
    </xf>
    <xf numFmtId="169" fontId="9" fillId="33" borderId="15" xfId="59" applyNumberFormat="1" applyFont="1" applyFill="1" applyBorder="1" applyAlignment="1">
      <alignment horizontal="center" vertical="center"/>
      <protection/>
    </xf>
    <xf numFmtId="0" fontId="57" fillId="0" borderId="0" xfId="0" applyFont="1" applyAlignment="1">
      <alignment/>
    </xf>
    <xf numFmtId="0" fontId="2" fillId="0" borderId="0" xfId="56">
      <alignment/>
      <protection/>
    </xf>
    <xf numFmtId="0" fontId="4" fillId="33" borderId="51" xfId="56" applyFont="1" applyFill="1" applyBorder="1" applyAlignment="1">
      <alignment horizontal="center" wrapText="1"/>
      <protection/>
    </xf>
    <xf numFmtId="0" fontId="62" fillId="0" borderId="0" xfId="56" applyFont="1">
      <alignment/>
      <protection/>
    </xf>
    <xf numFmtId="169" fontId="4" fillId="33" borderId="18" xfId="56" applyNumberFormat="1" applyFont="1" applyFill="1" applyBorder="1" applyAlignment="1">
      <alignment horizontal="center" vertical="center"/>
      <protection/>
    </xf>
    <xf numFmtId="169" fontId="4" fillId="33" borderId="21" xfId="56" applyNumberFormat="1" applyFont="1" applyFill="1" applyBorder="1" applyAlignment="1">
      <alignment horizontal="center" vertical="center"/>
      <protection/>
    </xf>
    <xf numFmtId="169" fontId="5" fillId="33" borderId="22" xfId="56" applyNumberFormat="1" applyFont="1" applyFill="1" applyBorder="1" applyAlignment="1">
      <alignment horizontal="center" vertical="center"/>
      <protection/>
    </xf>
    <xf numFmtId="169" fontId="4" fillId="33" borderId="32" xfId="56" applyNumberFormat="1" applyFont="1" applyFill="1" applyBorder="1" applyAlignment="1">
      <alignment horizontal="center" vertical="center"/>
      <protection/>
    </xf>
    <xf numFmtId="169" fontId="4" fillId="33" borderId="16" xfId="56" applyNumberFormat="1" applyFont="1" applyFill="1" applyBorder="1" applyAlignment="1">
      <alignment horizontal="center" vertical="center"/>
      <protection/>
    </xf>
    <xf numFmtId="0" fontId="3" fillId="33" borderId="0" xfId="55" applyFont="1" applyFill="1" applyBorder="1" applyAlignment="1">
      <alignment horizontal="center" vertical="center"/>
      <protection/>
    </xf>
    <xf numFmtId="0" fontId="2" fillId="0" borderId="0" xfId="55">
      <alignment/>
      <protection/>
    </xf>
    <xf numFmtId="0" fontId="3" fillId="33" borderId="33" xfId="55" applyFont="1" applyFill="1" applyBorder="1" applyAlignment="1">
      <alignment horizontal="center" vertical="center"/>
      <protection/>
    </xf>
    <xf numFmtId="0" fontId="3" fillId="33" borderId="34" xfId="55" applyFont="1" applyFill="1" applyBorder="1" applyAlignment="1">
      <alignment horizontal="center" vertical="center"/>
      <protection/>
    </xf>
    <xf numFmtId="0" fontId="4" fillId="33" borderId="35" xfId="55" applyFont="1" applyFill="1" applyBorder="1" applyAlignment="1">
      <alignment horizontal="center" wrapText="1"/>
      <protection/>
    </xf>
    <xf numFmtId="0" fontId="4" fillId="33" borderId="36" xfId="55" applyFont="1" applyFill="1" applyBorder="1" applyAlignment="1">
      <alignment horizontal="center" wrapText="1"/>
      <protection/>
    </xf>
    <xf numFmtId="0" fontId="4" fillId="33" borderId="37" xfId="55" applyFont="1" applyFill="1" applyBorder="1" applyAlignment="1">
      <alignment horizontal="center" wrapText="1"/>
      <protection/>
    </xf>
    <xf numFmtId="0" fontId="4" fillId="33" borderId="17" xfId="55" applyFont="1" applyFill="1" applyBorder="1" applyAlignment="1">
      <alignment horizontal="left" vertical="top" wrapText="1"/>
      <protection/>
    </xf>
    <xf numFmtId="169" fontId="4" fillId="33" borderId="18" xfId="55" applyNumberFormat="1" applyFont="1" applyFill="1" applyBorder="1" applyAlignment="1">
      <alignment horizontal="right" vertical="center"/>
      <protection/>
    </xf>
    <xf numFmtId="168" fontId="4" fillId="33" borderId="19" xfId="55" applyNumberFormat="1" applyFont="1" applyFill="1" applyBorder="1" applyAlignment="1">
      <alignment horizontal="right" vertical="center"/>
      <protection/>
    </xf>
    <xf numFmtId="169" fontId="4" fillId="33" borderId="38" xfId="55" applyNumberFormat="1" applyFont="1" applyFill="1" applyBorder="1" applyAlignment="1">
      <alignment horizontal="right" vertical="center"/>
      <protection/>
    </xf>
    <xf numFmtId="0" fontId="4" fillId="33" borderId="20" xfId="55" applyFont="1" applyFill="1" applyBorder="1" applyAlignment="1">
      <alignment horizontal="left" vertical="top" wrapText="1"/>
      <protection/>
    </xf>
    <xf numFmtId="169" fontId="4" fillId="33" borderId="21" xfId="55" applyNumberFormat="1" applyFont="1" applyFill="1" applyBorder="1" applyAlignment="1">
      <alignment horizontal="right" vertical="center"/>
      <protection/>
    </xf>
    <xf numFmtId="168" fontId="4" fillId="33" borderId="22" xfId="55" applyNumberFormat="1" applyFont="1" applyFill="1" applyBorder="1" applyAlignment="1">
      <alignment horizontal="right" vertical="center"/>
      <protection/>
    </xf>
    <xf numFmtId="169" fontId="4" fillId="33" borderId="30" xfId="55" applyNumberFormat="1" applyFont="1" applyFill="1" applyBorder="1" applyAlignment="1">
      <alignment horizontal="right" vertical="center"/>
      <protection/>
    </xf>
    <xf numFmtId="169" fontId="4" fillId="33" borderId="22" xfId="55" applyNumberFormat="1" applyFont="1" applyFill="1" applyBorder="1" applyAlignment="1">
      <alignment horizontal="right" vertical="center"/>
      <protection/>
    </xf>
    <xf numFmtId="0" fontId="4" fillId="33" borderId="23" xfId="55" applyFont="1" applyFill="1" applyBorder="1" applyAlignment="1">
      <alignment horizontal="left" vertical="top" wrapText="1"/>
      <protection/>
    </xf>
    <xf numFmtId="169" fontId="4" fillId="33" borderId="24" xfId="55" applyNumberFormat="1" applyFont="1" applyFill="1" applyBorder="1" applyAlignment="1">
      <alignment horizontal="right" vertical="center"/>
      <protection/>
    </xf>
    <xf numFmtId="168" fontId="4" fillId="33" borderId="25" xfId="55" applyNumberFormat="1" applyFont="1" applyFill="1" applyBorder="1" applyAlignment="1">
      <alignment horizontal="right" vertical="center"/>
      <protection/>
    </xf>
    <xf numFmtId="169" fontId="4" fillId="33" borderId="39" xfId="55" applyNumberFormat="1" applyFont="1" applyFill="1" applyBorder="1" applyAlignment="1">
      <alignment horizontal="right" vertical="center"/>
      <protection/>
    </xf>
    <xf numFmtId="0" fontId="4" fillId="33" borderId="26" xfId="55" applyFont="1" applyFill="1" applyBorder="1" applyAlignment="1">
      <alignment horizontal="left" vertical="top" wrapText="1"/>
      <protection/>
    </xf>
    <xf numFmtId="169" fontId="4" fillId="33" borderId="27" xfId="55" applyNumberFormat="1" applyFont="1" applyFill="1" applyBorder="1" applyAlignment="1">
      <alignment horizontal="right" vertical="center"/>
      <protection/>
    </xf>
    <xf numFmtId="168" fontId="4" fillId="33" borderId="28" xfId="55" applyNumberFormat="1" applyFont="1" applyFill="1" applyBorder="1" applyAlignment="1">
      <alignment horizontal="right" vertical="center"/>
      <protection/>
    </xf>
    <xf numFmtId="169" fontId="4" fillId="33" borderId="29" xfId="55" applyNumberFormat="1" applyFont="1" applyFill="1" applyBorder="1" applyAlignment="1">
      <alignment horizontal="right" vertical="center"/>
      <protection/>
    </xf>
    <xf numFmtId="0" fontId="4" fillId="33" borderId="31" xfId="55" applyFont="1" applyFill="1" applyBorder="1" applyAlignment="1">
      <alignment horizontal="left" vertical="top" wrapText="1"/>
      <protection/>
    </xf>
    <xf numFmtId="169" fontId="4" fillId="33" borderId="32" xfId="55" applyNumberFormat="1" applyFont="1" applyFill="1" applyBorder="1" applyAlignment="1">
      <alignment horizontal="right" vertical="center"/>
      <protection/>
    </xf>
    <xf numFmtId="168" fontId="4" fillId="33" borderId="15" xfId="55" applyNumberFormat="1" applyFont="1" applyFill="1" applyBorder="1" applyAlignment="1">
      <alignment horizontal="right" vertical="center"/>
      <protection/>
    </xf>
    <xf numFmtId="169" fontId="4" fillId="33" borderId="16" xfId="55" applyNumberFormat="1" applyFont="1" applyFill="1" applyBorder="1" applyAlignment="1">
      <alignment horizontal="right" vertical="center"/>
      <protection/>
    </xf>
    <xf numFmtId="0" fontId="2" fillId="0" borderId="52" xfId="55" applyBorder="1">
      <alignment/>
      <protection/>
    </xf>
    <xf numFmtId="0" fontId="0" fillId="0" borderId="53" xfId="0" applyBorder="1" applyAlignment="1">
      <alignment/>
    </xf>
    <xf numFmtId="0" fontId="63" fillId="0" borderId="0" xfId="0" applyFont="1" applyAlignment="1">
      <alignment/>
    </xf>
    <xf numFmtId="0" fontId="13" fillId="0" borderId="0" xfId="55" applyFont="1">
      <alignment/>
      <protection/>
    </xf>
    <xf numFmtId="1" fontId="2" fillId="0" borderId="0" xfId="55" applyNumberFormat="1">
      <alignment/>
      <protection/>
    </xf>
    <xf numFmtId="1" fontId="0" fillId="0" borderId="0" xfId="0" applyNumberFormat="1" applyAlignment="1">
      <alignment/>
    </xf>
    <xf numFmtId="1" fontId="13" fillId="0" borderId="0" xfId="55" applyNumberFormat="1" applyFont="1">
      <alignment/>
      <protection/>
    </xf>
    <xf numFmtId="169" fontId="4" fillId="33" borderId="54" xfId="55" applyNumberFormat="1" applyFont="1" applyFill="1" applyBorder="1" applyAlignment="1">
      <alignment horizontal="right" vertical="center"/>
      <protection/>
    </xf>
    <xf numFmtId="169" fontId="4" fillId="33" borderId="55" xfId="55" applyNumberFormat="1" applyFont="1" applyFill="1" applyBorder="1" applyAlignment="1">
      <alignment horizontal="right" vertical="center"/>
      <protection/>
    </xf>
    <xf numFmtId="168" fontId="4" fillId="33" borderId="55" xfId="55" applyNumberFormat="1" applyFont="1" applyFill="1" applyBorder="1" applyAlignment="1">
      <alignment horizontal="right" vertical="center"/>
      <protection/>
    </xf>
    <xf numFmtId="0" fontId="4" fillId="33" borderId="0" xfId="55" applyFont="1" applyFill="1" applyBorder="1" applyAlignment="1">
      <alignment horizontal="left" vertical="top"/>
      <protection/>
    </xf>
    <xf numFmtId="169" fontId="64" fillId="33" borderId="56" xfId="55" applyNumberFormat="1" applyFont="1" applyFill="1" applyBorder="1" applyAlignment="1">
      <alignment horizontal="right" vertical="center"/>
      <protection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4" fillId="33" borderId="57" xfId="55" applyFont="1" applyFill="1" applyBorder="1" applyAlignment="1">
      <alignment horizontal="left" vertical="top" wrapText="1"/>
      <protection/>
    </xf>
    <xf numFmtId="0" fontId="3" fillId="33" borderId="11" xfId="55" applyFont="1" applyFill="1" applyBorder="1" applyAlignment="1">
      <alignment horizontal="center" vertical="center"/>
      <protection/>
    </xf>
    <xf numFmtId="0" fontId="3" fillId="33" borderId="58" xfId="55" applyFont="1" applyFill="1" applyBorder="1" applyAlignment="1">
      <alignment horizontal="center" vertical="center"/>
      <protection/>
    </xf>
    <xf numFmtId="0" fontId="4" fillId="33" borderId="59" xfId="55" applyFont="1" applyFill="1" applyBorder="1" applyAlignment="1">
      <alignment horizontal="left" vertical="top" wrapText="1"/>
      <protection/>
    </xf>
    <xf numFmtId="0" fontId="3" fillId="33" borderId="14" xfId="55" applyFont="1" applyFill="1" applyBorder="1" applyAlignment="1">
      <alignment horizontal="center" vertical="center"/>
      <protection/>
    </xf>
    <xf numFmtId="0" fontId="4" fillId="33" borderId="11" xfId="56" applyFont="1" applyFill="1" applyBorder="1" applyAlignment="1">
      <alignment horizontal="left" vertical="top" wrapText="1"/>
      <protection/>
    </xf>
    <xf numFmtId="0" fontId="3" fillId="33" borderId="11" xfId="56" applyFont="1" applyFill="1" applyBorder="1" applyAlignment="1">
      <alignment horizontal="center" vertical="center"/>
      <protection/>
    </xf>
    <xf numFmtId="0" fontId="4" fillId="33" borderId="14" xfId="56" applyFont="1" applyFill="1" applyBorder="1" applyAlignment="1">
      <alignment horizontal="left" vertical="top" wrapText="1"/>
      <protection/>
    </xf>
    <xf numFmtId="0" fontId="3" fillId="33" borderId="14" xfId="56" applyFont="1" applyFill="1" applyBorder="1" applyAlignment="1">
      <alignment horizontal="center" vertical="center"/>
      <protection/>
    </xf>
    <xf numFmtId="0" fontId="4" fillId="33" borderId="0" xfId="56" applyFont="1" applyFill="1" applyBorder="1" applyAlignment="1">
      <alignment horizontal="left" vertical="top"/>
      <protection/>
    </xf>
    <xf numFmtId="0" fontId="3" fillId="33" borderId="0" xfId="56" applyFont="1" applyFill="1" applyBorder="1" applyAlignment="1">
      <alignment horizontal="center" vertical="center"/>
      <protection/>
    </xf>
    <xf numFmtId="0" fontId="3" fillId="33" borderId="0" xfId="55" applyFont="1" applyFill="1" applyBorder="1" applyAlignment="1">
      <alignment horizontal="center" vertical="center" wrapText="1"/>
      <protection/>
    </xf>
    <xf numFmtId="0" fontId="3" fillId="33" borderId="0" xfId="55" applyFont="1" applyFill="1" applyBorder="1" applyAlignment="1">
      <alignment horizontal="center" vertical="center"/>
      <protection/>
    </xf>
    <xf numFmtId="0" fontId="4" fillId="33" borderId="60" xfId="55" applyFont="1" applyFill="1" applyBorder="1" applyAlignment="1">
      <alignment horizontal="left" vertical="top" wrapText="1"/>
      <protection/>
    </xf>
    <xf numFmtId="0" fontId="3" fillId="33" borderId="61" xfId="55" applyFont="1" applyFill="1" applyBorder="1" applyAlignment="1">
      <alignment horizontal="center" vertical="center" wrapText="1"/>
      <protection/>
    </xf>
    <xf numFmtId="0" fontId="3" fillId="33" borderId="61" xfId="55" applyFont="1" applyFill="1" applyBorder="1" applyAlignment="1">
      <alignment horizontal="center" vertical="center"/>
      <protection/>
    </xf>
    <xf numFmtId="0" fontId="4" fillId="33" borderId="54" xfId="55" applyFont="1" applyFill="1" applyBorder="1" applyAlignment="1">
      <alignment horizontal="left" vertical="top" wrapText="1"/>
      <protection/>
    </xf>
    <xf numFmtId="0" fontId="3" fillId="33" borderId="17" xfId="55" applyFont="1" applyFill="1" applyBorder="1" applyAlignment="1">
      <alignment horizontal="center" vertical="center"/>
      <protection/>
    </xf>
    <xf numFmtId="0" fontId="4" fillId="33" borderId="14" xfId="55" applyFont="1" applyFill="1" applyBorder="1" applyAlignment="1">
      <alignment horizontal="left" vertical="top" wrapText="1"/>
      <protection/>
    </xf>
    <xf numFmtId="0" fontId="3" fillId="33" borderId="0" xfId="56" applyFont="1" applyFill="1" applyBorder="1" applyAlignment="1">
      <alignment horizontal="center" vertical="center" wrapText="1"/>
      <protection/>
    </xf>
    <xf numFmtId="0" fontId="4" fillId="33" borderId="34" xfId="56" applyFont="1" applyFill="1" applyBorder="1" applyAlignment="1">
      <alignment horizontal="left" wrapText="1"/>
      <protection/>
    </xf>
    <xf numFmtId="0" fontId="3" fillId="33" borderId="31" xfId="56" applyFont="1" applyFill="1" applyBorder="1" applyAlignment="1">
      <alignment horizontal="center" vertical="center"/>
      <protection/>
    </xf>
    <xf numFmtId="0" fontId="5" fillId="33" borderId="62" xfId="56" applyFont="1" applyFill="1" applyBorder="1" applyAlignment="1">
      <alignment horizontal="center" wrapText="1"/>
      <protection/>
    </xf>
    <xf numFmtId="0" fontId="3" fillId="33" borderId="63" xfId="56" applyFont="1" applyFill="1" applyBorder="1" applyAlignment="1">
      <alignment horizontal="center" vertical="center"/>
      <protection/>
    </xf>
    <xf numFmtId="0" fontId="3" fillId="33" borderId="64" xfId="56" applyFont="1" applyFill="1" applyBorder="1" applyAlignment="1">
      <alignment horizontal="center" vertical="center"/>
      <protection/>
    </xf>
    <xf numFmtId="0" fontId="4" fillId="33" borderId="65" xfId="56" applyFont="1" applyFill="1" applyBorder="1" applyAlignment="1">
      <alignment horizontal="center" wrapText="1"/>
      <protection/>
    </xf>
    <xf numFmtId="0" fontId="3" fillId="33" borderId="66" xfId="56" applyFont="1" applyFill="1" applyBorder="1" applyAlignment="1">
      <alignment horizontal="center" vertical="center"/>
      <protection/>
    </xf>
    <xf numFmtId="0" fontId="4" fillId="33" borderId="10" xfId="56" applyFont="1" applyFill="1" applyBorder="1" applyAlignment="1">
      <alignment horizontal="left" vertical="top" wrapText="1"/>
      <protection/>
    </xf>
    <xf numFmtId="0" fontId="4" fillId="33" borderId="57" xfId="58" applyFont="1" applyFill="1" applyBorder="1" applyAlignment="1">
      <alignment horizontal="left" vertical="top" wrapText="1"/>
      <protection/>
    </xf>
    <xf numFmtId="0" fontId="6" fillId="33" borderId="11" xfId="58" applyFont="1" applyFill="1" applyBorder="1" applyAlignment="1">
      <alignment horizontal="center" vertical="center"/>
      <protection/>
    </xf>
    <xf numFmtId="0" fontId="6" fillId="33" borderId="58" xfId="58" applyFont="1" applyFill="1" applyBorder="1" applyAlignment="1">
      <alignment horizontal="center" vertical="center"/>
      <protection/>
    </xf>
    <xf numFmtId="0" fontId="4" fillId="33" borderId="59" xfId="58" applyFont="1" applyFill="1" applyBorder="1" applyAlignment="1">
      <alignment horizontal="left" vertical="top" wrapText="1"/>
      <protection/>
    </xf>
    <xf numFmtId="0" fontId="6" fillId="33" borderId="14" xfId="58" applyFont="1" applyFill="1" applyBorder="1" applyAlignment="1">
      <alignment horizontal="center" vertical="center"/>
      <protection/>
    </xf>
    <xf numFmtId="0" fontId="4" fillId="33" borderId="0" xfId="58" applyFont="1" applyFill="1" applyBorder="1" applyAlignment="1">
      <alignment horizontal="left" vertical="top"/>
      <protection/>
    </xf>
    <xf numFmtId="0" fontId="6" fillId="33" borderId="0" xfId="58" applyFont="1" applyFill="1" applyBorder="1" applyAlignment="1">
      <alignment horizontal="center" vertical="center"/>
      <protection/>
    </xf>
    <xf numFmtId="0" fontId="6" fillId="33" borderId="0" xfId="58" applyFont="1" applyFill="1" applyBorder="1" applyAlignment="1">
      <alignment horizontal="center" vertical="center" wrapText="1"/>
      <protection/>
    </xf>
    <xf numFmtId="0" fontId="4" fillId="33" borderId="33" xfId="58" applyFont="1" applyFill="1" applyBorder="1" applyAlignment="1">
      <alignment horizontal="left" vertical="top" wrapText="1"/>
      <protection/>
    </xf>
    <xf numFmtId="0" fontId="4" fillId="33" borderId="67" xfId="58" applyFont="1" applyFill="1" applyBorder="1" applyAlignment="1">
      <alignment horizontal="left" wrapText="1"/>
      <protection/>
    </xf>
    <xf numFmtId="0" fontId="6" fillId="33" borderId="34" xfId="58" applyFont="1" applyFill="1" applyBorder="1" applyAlignment="1">
      <alignment horizontal="center" vertical="center"/>
      <protection/>
    </xf>
    <xf numFmtId="0" fontId="4" fillId="33" borderId="60" xfId="58" applyFont="1" applyFill="1" applyBorder="1" applyAlignment="1">
      <alignment horizontal="left" vertical="top" wrapText="1"/>
      <protection/>
    </xf>
    <xf numFmtId="0" fontId="3" fillId="33" borderId="0" xfId="59" applyFont="1" applyFill="1" applyBorder="1" applyAlignment="1">
      <alignment horizontal="center" vertical="center" wrapText="1"/>
      <protection/>
    </xf>
    <xf numFmtId="0" fontId="3" fillId="33" borderId="0" xfId="59" applyFont="1" applyFill="1" applyBorder="1" applyAlignment="1">
      <alignment horizontal="center" vertical="center"/>
      <protection/>
    </xf>
    <xf numFmtId="0" fontId="4" fillId="33" borderId="33" xfId="59" applyFont="1" applyFill="1" applyBorder="1" applyAlignment="1">
      <alignment horizontal="left" wrapText="1"/>
      <protection/>
    </xf>
    <xf numFmtId="0" fontId="3" fillId="33" borderId="68" xfId="59" applyFont="1" applyFill="1" applyBorder="1" applyAlignment="1">
      <alignment horizontal="center" vertical="center"/>
      <protection/>
    </xf>
    <xf numFmtId="0" fontId="3" fillId="33" borderId="14" xfId="59" applyFont="1" applyFill="1" applyBorder="1" applyAlignment="1">
      <alignment horizontal="center" vertical="center"/>
      <protection/>
    </xf>
    <xf numFmtId="0" fontId="3" fillId="33" borderId="61" xfId="59" applyFont="1" applyFill="1" applyBorder="1" applyAlignment="1">
      <alignment horizontal="center" vertical="center"/>
      <protection/>
    </xf>
    <xf numFmtId="0" fontId="4" fillId="33" borderId="69" xfId="59" applyFont="1" applyFill="1" applyBorder="1" applyAlignment="1">
      <alignment horizontal="left" wrapText="1"/>
      <protection/>
    </xf>
    <xf numFmtId="0" fontId="4" fillId="33" borderId="34" xfId="59" applyFont="1" applyFill="1" applyBorder="1" applyAlignment="1">
      <alignment horizontal="left" wrapText="1"/>
      <protection/>
    </xf>
    <xf numFmtId="0" fontId="3" fillId="33" borderId="31" xfId="59" applyFont="1" applyFill="1" applyBorder="1" applyAlignment="1">
      <alignment horizontal="center" vertical="center"/>
      <protection/>
    </xf>
    <xf numFmtId="0" fontId="4" fillId="33" borderId="35" xfId="59" applyFont="1" applyFill="1" applyBorder="1" applyAlignment="1">
      <alignment horizontal="center" wrapText="1"/>
      <protection/>
    </xf>
    <xf numFmtId="0" fontId="3" fillId="33" borderId="32" xfId="59" applyFont="1" applyFill="1" applyBorder="1" applyAlignment="1">
      <alignment horizontal="center" vertical="center"/>
      <protection/>
    </xf>
    <xf numFmtId="0" fontId="4" fillId="33" borderId="36" xfId="59" applyFont="1" applyFill="1" applyBorder="1" applyAlignment="1">
      <alignment horizontal="center" wrapText="1"/>
      <protection/>
    </xf>
    <xf numFmtId="0" fontId="3" fillId="33" borderId="15" xfId="59" applyFont="1" applyFill="1" applyBorder="1" applyAlignment="1">
      <alignment horizontal="center" vertical="center"/>
      <protection/>
    </xf>
    <xf numFmtId="0" fontId="9" fillId="33" borderId="36" xfId="59" applyFont="1" applyFill="1" applyBorder="1" applyAlignment="1">
      <alignment horizontal="center" wrapText="1"/>
      <protection/>
    </xf>
    <xf numFmtId="0" fontId="4" fillId="33" borderId="65" xfId="59" applyFont="1" applyFill="1" applyBorder="1" applyAlignment="1">
      <alignment horizontal="center" wrapText="1"/>
      <protection/>
    </xf>
    <xf numFmtId="0" fontId="3" fillId="33" borderId="66" xfId="59" applyFont="1" applyFill="1" applyBorder="1" applyAlignment="1">
      <alignment horizontal="center" vertical="center"/>
      <protection/>
    </xf>
    <xf numFmtId="0" fontId="4" fillId="33" borderId="60" xfId="59" applyFont="1" applyFill="1" applyBorder="1" applyAlignment="1">
      <alignment horizontal="left" vertical="top" wrapText="1"/>
      <protection/>
    </xf>
    <xf numFmtId="0" fontId="3" fillId="33" borderId="11" xfId="59" applyFont="1" applyFill="1" applyBorder="1" applyAlignment="1">
      <alignment horizontal="center" vertical="center"/>
      <protection/>
    </xf>
    <xf numFmtId="0" fontId="3" fillId="33" borderId="58" xfId="59" applyFont="1" applyFill="1" applyBorder="1" applyAlignment="1">
      <alignment horizontal="center" vertical="center"/>
      <protection/>
    </xf>
    <xf numFmtId="0" fontId="4" fillId="33" borderId="63" xfId="59" applyFont="1" applyFill="1" applyBorder="1" applyAlignment="1">
      <alignment horizontal="left" vertical="top" wrapText="1"/>
      <protection/>
    </xf>
    <xf numFmtId="0" fontId="3" fillId="33" borderId="70" xfId="59" applyFont="1" applyFill="1" applyBorder="1" applyAlignment="1">
      <alignment horizontal="center" vertical="center"/>
      <protection/>
    </xf>
    <xf numFmtId="0" fontId="4" fillId="33" borderId="71" xfId="59" applyFont="1" applyFill="1" applyBorder="1" applyAlignment="1">
      <alignment horizontal="left" vertical="top" wrapText="1"/>
      <protection/>
    </xf>
    <xf numFmtId="0" fontId="4" fillId="33" borderId="57" xfId="59" applyFont="1" applyFill="1" applyBorder="1" applyAlignment="1">
      <alignment horizontal="left" vertical="top" wrapText="1"/>
      <protection/>
    </xf>
    <xf numFmtId="0" fontId="4" fillId="33" borderId="72" xfId="59" applyFont="1" applyFill="1" applyBorder="1" applyAlignment="1">
      <alignment horizontal="left" vertical="top" wrapText="1"/>
      <protection/>
    </xf>
    <xf numFmtId="0" fontId="4" fillId="33" borderId="0" xfId="59" applyFont="1" applyFill="1" applyBorder="1" applyAlignment="1">
      <alignment horizontal="left" vertical="top"/>
      <protection/>
    </xf>
    <xf numFmtId="0" fontId="4" fillId="33" borderId="59" xfId="59" applyFont="1" applyFill="1" applyBorder="1" applyAlignment="1">
      <alignment horizontal="left" vertical="top" wrapText="1"/>
      <protection/>
    </xf>
    <xf numFmtId="0" fontId="7" fillId="33" borderId="12" xfId="56" applyFont="1" applyFill="1" applyBorder="1" applyAlignment="1">
      <alignment horizontal="center" wrapText="1"/>
      <protection/>
    </xf>
    <xf numFmtId="0" fontId="8" fillId="33" borderId="15" xfId="56" applyFont="1" applyFill="1" applyBorder="1" applyAlignment="1">
      <alignment horizontal="center" vertical="center"/>
      <protection/>
    </xf>
    <xf numFmtId="0" fontId="4" fillId="33" borderId="12" xfId="56" applyFont="1" applyFill="1" applyBorder="1" applyAlignment="1">
      <alignment horizontal="center" wrapText="1"/>
      <protection/>
    </xf>
    <xf numFmtId="0" fontId="3" fillId="33" borderId="15" xfId="56" applyFont="1" applyFill="1" applyBorder="1" applyAlignment="1">
      <alignment horizontal="center" vertical="center"/>
      <protection/>
    </xf>
    <xf numFmtId="0" fontId="4" fillId="33" borderId="13" xfId="56" applyFont="1" applyFill="1" applyBorder="1" applyAlignment="1">
      <alignment horizontal="center" wrapText="1"/>
      <protection/>
    </xf>
    <xf numFmtId="0" fontId="3" fillId="33" borderId="16" xfId="56" applyFont="1" applyFill="1" applyBorder="1" applyAlignment="1">
      <alignment horizontal="center" vertical="center"/>
      <protection/>
    </xf>
    <xf numFmtId="0" fontId="4" fillId="33" borderId="60" xfId="56" applyFont="1" applyFill="1" applyBorder="1" applyAlignment="1">
      <alignment horizontal="left" vertical="top" wrapText="1"/>
      <protection/>
    </xf>
    <xf numFmtId="0" fontId="3" fillId="33" borderId="58" xfId="56" applyFont="1" applyFill="1" applyBorder="1" applyAlignment="1">
      <alignment horizontal="center" vertical="center"/>
      <protection/>
    </xf>
    <xf numFmtId="0" fontId="4" fillId="33" borderId="35" xfId="56" applyFont="1" applyFill="1" applyBorder="1" applyAlignment="1">
      <alignment horizontal="center" wrapText="1"/>
      <protection/>
    </xf>
    <xf numFmtId="0" fontId="3" fillId="33" borderId="21" xfId="56" applyFont="1" applyFill="1" applyBorder="1" applyAlignment="1">
      <alignment horizontal="center" vertical="center"/>
      <protection/>
    </xf>
    <xf numFmtId="0" fontId="3" fillId="33" borderId="32" xfId="56" applyFont="1" applyFill="1" applyBorder="1" applyAlignment="1">
      <alignment horizontal="center" vertical="center"/>
      <protection/>
    </xf>
    <xf numFmtId="0" fontId="4" fillId="33" borderId="73" xfId="56" applyFont="1" applyFill="1" applyBorder="1" applyAlignment="1">
      <alignment horizontal="center" wrapText="1"/>
      <protection/>
    </xf>
    <xf numFmtId="0" fontId="4" fillId="33" borderId="74" xfId="56" applyFont="1" applyFill="1" applyBorder="1" applyAlignment="1">
      <alignment horizontal="center" wrapText="1"/>
      <protection/>
    </xf>
    <xf numFmtId="0" fontId="3" fillId="33" borderId="75" xfId="56" applyFont="1" applyFill="1" applyBorder="1" applyAlignment="1">
      <alignment horizontal="center" vertical="center"/>
      <protection/>
    </xf>
    <xf numFmtId="0" fontId="5" fillId="33" borderId="59" xfId="56" applyFont="1" applyFill="1" applyBorder="1" applyAlignment="1">
      <alignment horizontal="left" vertical="top" wrapText="1"/>
      <protection/>
    </xf>
    <xf numFmtId="0" fontId="67" fillId="0" borderId="0" xfId="0" applyFont="1" applyBorder="1" applyAlignment="1">
      <alignment horizontal="center"/>
    </xf>
    <xf numFmtId="0" fontId="67" fillId="0" borderId="42" xfId="0" applyFont="1" applyBorder="1" applyAlignment="1">
      <alignment horizontal="center"/>
    </xf>
    <xf numFmtId="0" fontId="68" fillId="0" borderId="76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68" fillId="0" borderId="42" xfId="0" applyFont="1" applyBorder="1" applyAlignment="1">
      <alignment horizontal="center"/>
    </xf>
    <xf numFmtId="0" fontId="67" fillId="0" borderId="11" xfId="0" applyFont="1" applyBorder="1" applyAlignment="1">
      <alignment horizontal="center"/>
    </xf>
    <xf numFmtId="0" fontId="67" fillId="0" borderId="0" xfId="0" applyFont="1" applyAlignment="1">
      <alignment horizontal="center"/>
    </xf>
    <xf numFmtId="0" fontId="3" fillId="0" borderId="0" xfId="57" applyFont="1" applyBorder="1" applyAlignment="1">
      <alignment horizontal="center" vertical="center" wrapText="1"/>
      <protection/>
    </xf>
    <xf numFmtId="0" fontId="2" fillId="0" borderId="0" xfId="57" applyFont="1" applyBorder="1" applyAlignment="1">
      <alignment horizontal="center" vertical="center"/>
      <protection/>
    </xf>
    <xf numFmtId="0" fontId="2" fillId="0" borderId="0" xfId="57">
      <alignment/>
      <protection/>
    </xf>
    <xf numFmtId="0" fontId="2" fillId="0" borderId="67" xfId="57" applyBorder="1" applyAlignment="1">
      <alignment horizontal="center" vertical="center" wrapText="1"/>
      <protection/>
    </xf>
    <xf numFmtId="0" fontId="4" fillId="0" borderId="54" xfId="57" applyFont="1" applyBorder="1" applyAlignment="1">
      <alignment horizontal="center" wrapText="1"/>
      <protection/>
    </xf>
    <xf numFmtId="0" fontId="2" fillId="0" borderId="68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56" xfId="57" applyFont="1" applyBorder="1" applyAlignment="1">
      <alignment horizontal="center" vertical="center"/>
      <protection/>
    </xf>
    <xf numFmtId="0" fontId="4" fillId="0" borderId="51" xfId="57" applyFont="1" applyBorder="1" applyAlignment="1">
      <alignment horizontal="center" wrapText="1"/>
      <protection/>
    </xf>
    <xf numFmtId="0" fontId="4" fillId="0" borderId="12" xfId="57" applyFont="1" applyBorder="1" applyAlignment="1">
      <alignment horizontal="center" wrapText="1"/>
      <protection/>
    </xf>
    <xf numFmtId="0" fontId="4" fillId="0" borderId="13" xfId="57" applyFont="1" applyBorder="1" applyAlignment="1">
      <alignment horizontal="center" wrapText="1"/>
      <protection/>
    </xf>
    <xf numFmtId="0" fontId="4" fillId="0" borderId="54" xfId="57" applyFont="1" applyBorder="1" applyAlignment="1">
      <alignment horizontal="left" vertical="top" wrapText="1"/>
      <protection/>
    </xf>
    <xf numFmtId="169" fontId="4" fillId="0" borderId="18" xfId="57" applyNumberFormat="1" applyFont="1" applyBorder="1" applyAlignment="1">
      <alignment horizontal="right" vertical="top"/>
      <protection/>
    </xf>
    <xf numFmtId="169" fontId="4" fillId="0" borderId="19" xfId="57" applyNumberFormat="1" applyFont="1" applyBorder="1" applyAlignment="1">
      <alignment horizontal="right" vertical="top"/>
      <protection/>
    </xf>
    <xf numFmtId="169" fontId="4" fillId="0" borderId="38" xfId="57" applyNumberFormat="1" applyFont="1" applyBorder="1" applyAlignment="1">
      <alignment horizontal="right" vertical="top"/>
      <protection/>
    </xf>
    <xf numFmtId="0" fontId="4" fillId="0" borderId="55" xfId="57" applyFont="1" applyBorder="1" applyAlignment="1">
      <alignment horizontal="left" vertical="top" wrapText="1"/>
      <protection/>
    </xf>
    <xf numFmtId="169" fontId="4" fillId="0" borderId="21" xfId="57" applyNumberFormat="1" applyFont="1" applyBorder="1" applyAlignment="1">
      <alignment horizontal="right" vertical="top"/>
      <protection/>
    </xf>
    <xf numFmtId="169" fontId="4" fillId="0" borderId="22" xfId="57" applyNumberFormat="1" applyFont="1" applyBorder="1" applyAlignment="1">
      <alignment horizontal="right" vertical="top"/>
      <protection/>
    </xf>
    <xf numFmtId="169" fontId="4" fillId="0" borderId="30" xfId="57" applyNumberFormat="1" applyFont="1" applyBorder="1" applyAlignment="1">
      <alignment horizontal="right" vertical="top"/>
      <protection/>
    </xf>
    <xf numFmtId="0" fontId="4" fillId="0" borderId="56" xfId="57" applyFont="1" applyBorder="1" applyAlignment="1">
      <alignment horizontal="left" vertical="top" wrapText="1"/>
      <protection/>
    </xf>
    <xf numFmtId="169" fontId="4" fillId="0" borderId="32" xfId="57" applyNumberFormat="1" applyFont="1" applyBorder="1" applyAlignment="1">
      <alignment horizontal="right" vertical="top"/>
      <protection/>
    </xf>
    <xf numFmtId="169" fontId="4" fillId="0" borderId="15" xfId="57" applyNumberFormat="1" applyFont="1" applyBorder="1" applyAlignment="1">
      <alignment horizontal="right" vertical="top"/>
      <protection/>
    </xf>
    <xf numFmtId="169" fontId="4" fillId="0" borderId="16" xfId="57" applyNumberFormat="1" applyFont="1" applyBorder="1" applyAlignment="1">
      <alignment horizontal="right" vertical="top"/>
      <protection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32" borderId="0" xfId="0" applyNumberFormat="1" applyFill="1" applyAlignment="1">
      <alignment/>
    </xf>
    <xf numFmtId="0" fontId="0" fillId="32" borderId="0" xfId="0" applyFill="1" applyAlignment="1">
      <alignment horizontal="center"/>
    </xf>
    <xf numFmtId="0" fontId="69" fillId="0" borderId="76" xfId="0" applyFont="1" applyBorder="1" applyAlignment="1">
      <alignment/>
    </xf>
    <xf numFmtId="0" fontId="69" fillId="0" borderId="0" xfId="0" applyFont="1" applyBorder="1" applyAlignment="1">
      <alignment/>
    </xf>
    <xf numFmtId="0" fontId="69" fillId="0" borderId="42" xfId="0" applyFont="1" applyBorder="1" applyAlignment="1">
      <alignment horizontal="center"/>
    </xf>
    <xf numFmtId="0" fontId="69" fillId="0" borderId="76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70" fillId="0" borderId="76" xfId="0" applyFont="1" applyBorder="1" applyAlignment="1">
      <alignment/>
    </xf>
    <xf numFmtId="0" fontId="70" fillId="0" borderId="42" xfId="0" applyFont="1" applyBorder="1" applyAlignment="1">
      <alignment/>
    </xf>
    <xf numFmtId="0" fontId="70" fillId="0" borderId="0" xfId="0" applyFont="1" applyBorder="1" applyAlignment="1">
      <alignment/>
    </xf>
    <xf numFmtId="0" fontId="70" fillId="0" borderId="0" xfId="0" applyFont="1" applyBorder="1" applyAlignment="1">
      <alignment horizontal="center" wrapText="1"/>
    </xf>
    <xf numFmtId="0" fontId="70" fillId="0" borderId="0" xfId="0" applyFont="1" applyBorder="1" applyAlignment="1">
      <alignment horizontal="center"/>
    </xf>
    <xf numFmtId="0" fontId="70" fillId="0" borderId="76" xfId="0" applyFont="1" applyBorder="1" applyAlignment="1">
      <alignment horizontal="center" wrapText="1"/>
    </xf>
    <xf numFmtId="0" fontId="70" fillId="0" borderId="42" xfId="0" applyFont="1" applyBorder="1" applyAlignment="1">
      <alignment horizontal="center" wrapText="1"/>
    </xf>
    <xf numFmtId="0" fontId="70" fillId="0" borderId="76" xfId="0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70" fillId="0" borderId="42" xfId="0" applyFont="1" applyBorder="1" applyAlignment="1">
      <alignment horizontal="center"/>
    </xf>
    <xf numFmtId="0" fontId="70" fillId="0" borderId="76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ssumptions " xfId="55"/>
    <cellStyle name="Normal_Sheet1" xfId="56"/>
    <cellStyle name="Normal_Sheet1_1" xfId="57"/>
    <cellStyle name="Normal_Sheet2" xfId="58"/>
    <cellStyle name="Normal_Sheet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b/>
        <i val="0"/>
        <strike val="0"/>
        <color rgb="FFFF0000"/>
      </font>
    </dxf>
    <dxf>
      <font>
        <b/>
        <i val="0"/>
        <strike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190500</xdr:rowOff>
    </xdr:from>
    <xdr:to>
      <xdr:col>10</xdr:col>
      <xdr:colOff>581025</xdr:colOff>
      <xdr:row>29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6677025" cy="541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1</xdr:row>
      <xdr:rowOff>47625</xdr:rowOff>
    </xdr:from>
    <xdr:to>
      <xdr:col>21</xdr:col>
      <xdr:colOff>238125</xdr:colOff>
      <xdr:row>32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43700" y="238125"/>
          <a:ext cx="6296025" cy="5991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600075</xdr:colOff>
      <xdr:row>1</xdr:row>
      <xdr:rowOff>66675</xdr:rowOff>
    </xdr:from>
    <xdr:to>
      <xdr:col>12</xdr:col>
      <xdr:colOff>133350</xdr:colOff>
      <xdr:row>3</xdr:row>
      <xdr:rowOff>295275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48300" y="257175"/>
          <a:ext cx="2686050" cy="628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Stevens text recommends the Shapiro-Wilk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test as  being more powerful than the Kolmogorov-Smirnov test. </a:t>
          </a:r>
        </a:p>
      </xdr:txBody>
    </xdr:sp>
    <xdr:clientData/>
  </xdr:twoCellAnchor>
  <xdr:twoCellAnchor>
    <xdr:from>
      <xdr:col>9</xdr:col>
      <xdr:colOff>38100</xdr:colOff>
      <xdr:row>4</xdr:row>
      <xdr:rowOff>38100</xdr:rowOff>
    </xdr:from>
    <xdr:to>
      <xdr:col>14</xdr:col>
      <xdr:colOff>66675</xdr:colOff>
      <xdr:row>6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05525" y="942975"/>
          <a:ext cx="31813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</a:t>
          </a:r>
          <a:r>
            <a:rPr lang="en-US" cap="none" sz="14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Data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are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normally distributed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</a:t>
          </a:r>
          <a:r>
            <a:rPr lang="en-US" cap="none" sz="14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Data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are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NOT normally distributed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28575</xdr:colOff>
      <xdr:row>21</xdr:row>
      <xdr:rowOff>19050</xdr:rowOff>
    </xdr:from>
    <xdr:to>
      <xdr:col>8</xdr:col>
      <xdr:colOff>428625</xdr:colOff>
      <xdr:row>24</xdr:row>
      <xdr:rowOff>161925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267200" y="4362450"/>
          <a:ext cx="1619250" cy="828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variances for this variable are not the same for all three Iris types. </a:t>
          </a:r>
        </a:p>
      </xdr:txBody>
    </xdr:sp>
    <xdr:clientData/>
  </xdr:twoCellAnchor>
  <xdr:twoCellAnchor>
    <xdr:from>
      <xdr:col>6</xdr:col>
      <xdr:colOff>0</xdr:colOff>
      <xdr:row>29</xdr:row>
      <xdr:rowOff>76200</xdr:rowOff>
    </xdr:from>
    <xdr:to>
      <xdr:col>8</xdr:col>
      <xdr:colOff>400050</xdr:colOff>
      <xdr:row>32</xdr:row>
      <xdr:rowOff>171450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238625" y="6410325"/>
          <a:ext cx="16192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variances for this variable are not the same for all three Iris types. </a:t>
          </a:r>
        </a:p>
      </xdr:txBody>
    </xdr:sp>
    <xdr:clientData/>
  </xdr:twoCellAnchor>
  <xdr:twoCellAnchor>
    <xdr:from>
      <xdr:col>6</xdr:col>
      <xdr:colOff>0</xdr:colOff>
      <xdr:row>33</xdr:row>
      <xdr:rowOff>57150</xdr:rowOff>
    </xdr:from>
    <xdr:to>
      <xdr:col>8</xdr:col>
      <xdr:colOff>400050</xdr:colOff>
      <xdr:row>36</xdr:row>
      <xdr:rowOff>276225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238625" y="7391400"/>
          <a:ext cx="16192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variances for this variable are not the same for all three Iris types. </a:t>
          </a:r>
        </a:p>
      </xdr:txBody>
    </xdr:sp>
    <xdr:clientData/>
  </xdr:twoCellAnchor>
  <xdr:twoCellAnchor>
    <xdr:from>
      <xdr:col>6</xdr:col>
      <xdr:colOff>0</xdr:colOff>
      <xdr:row>25</xdr:row>
      <xdr:rowOff>66675</xdr:rowOff>
    </xdr:from>
    <xdr:to>
      <xdr:col>8</xdr:col>
      <xdr:colOff>400050</xdr:colOff>
      <xdr:row>28</xdr:row>
      <xdr:rowOff>209550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238625" y="5400675"/>
          <a:ext cx="1619250" cy="828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There is no significant difference in  variances for this variable between the three Iris types.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19050</xdr:rowOff>
    </xdr:from>
    <xdr:to>
      <xdr:col>7</xdr:col>
      <xdr:colOff>314325</xdr:colOff>
      <xdr:row>20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9550"/>
          <a:ext cx="4572000" cy="3752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285750</xdr:colOff>
      <xdr:row>40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000500"/>
          <a:ext cx="4552950" cy="3686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466725</xdr:colOff>
      <xdr:row>21</xdr:row>
      <xdr:rowOff>28575</xdr:rowOff>
    </xdr:from>
    <xdr:to>
      <xdr:col>13</xdr:col>
      <xdr:colOff>371475</xdr:colOff>
      <xdr:row>40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24325" y="4029075"/>
          <a:ext cx="4171950" cy="3648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13</xdr:col>
      <xdr:colOff>333375</xdr:colOff>
      <xdr:row>20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67200" y="190500"/>
          <a:ext cx="3990975" cy="3771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0</xdr:row>
      <xdr:rowOff>19050</xdr:rowOff>
    </xdr:from>
    <xdr:to>
      <xdr:col>14</xdr:col>
      <xdr:colOff>28575</xdr:colOff>
      <xdr:row>1</xdr:row>
      <xdr:rowOff>257175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05550" y="19050"/>
          <a:ext cx="24288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Values below were calculated from  covariances for the individual groups</a:t>
          </a:r>
        </a:p>
      </xdr:txBody>
    </xdr:sp>
    <xdr:clientData/>
  </xdr:twoCellAnchor>
  <xdr:twoCellAnchor>
    <xdr:from>
      <xdr:col>9</xdr:col>
      <xdr:colOff>228600</xdr:colOff>
      <xdr:row>6</xdr:row>
      <xdr:rowOff>66675</xdr:rowOff>
    </xdr:from>
    <xdr:to>
      <xdr:col>13</xdr:col>
      <xdr:colOff>581025</xdr:colOff>
      <xdr:row>13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886450" y="1828800"/>
          <a:ext cx="2790825" cy="1704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The pooled within-groups covariances are weighted averages of the covariances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for the individual groups.  The weight for each group is the degrees of freedom (n-1) for that group.  Since all three groups had 50 observations, the weight for each is the same and we are able to merely find the average of the three measures.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"/>
  <sheetViews>
    <sheetView zoomScalePageLayoutView="0" workbookViewId="0" topLeftCell="A1">
      <selection activeCell="K33" sqref="K33"/>
    </sheetView>
  </sheetViews>
  <sheetFormatPr defaultColWidth="9.140625" defaultRowHeight="15"/>
  <sheetData>
    <row r="1" spans="1:12" ht="15">
      <c r="A1" t="s">
        <v>205</v>
      </c>
      <c r="L1" t="s">
        <v>213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1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5" width="9.140625" style="63" customWidth="1"/>
    <col min="6" max="6" width="9.8515625" style="63" customWidth="1"/>
  </cols>
  <sheetData>
    <row r="1" spans="1:6" ht="15">
      <c r="A1" s="63" t="s">
        <v>179</v>
      </c>
      <c r="B1" s="63" t="s">
        <v>180</v>
      </c>
      <c r="C1" s="63" t="s">
        <v>181</v>
      </c>
      <c r="D1" s="63" t="s">
        <v>182</v>
      </c>
      <c r="E1" s="63" t="s">
        <v>183</v>
      </c>
      <c r="F1" s="63" t="s">
        <v>184</v>
      </c>
    </row>
    <row r="2" spans="1:6" ht="15">
      <c r="A2" s="63" t="s">
        <v>185</v>
      </c>
      <c r="B2" s="63">
        <v>5.1</v>
      </c>
      <c r="C2" s="63">
        <v>3.5</v>
      </c>
      <c r="D2" s="63">
        <v>1.4</v>
      </c>
      <c r="E2" s="63">
        <v>0.2</v>
      </c>
      <c r="F2" s="63">
        <v>1</v>
      </c>
    </row>
    <row r="3" spans="1:6" ht="15">
      <c r="A3" s="63" t="s">
        <v>185</v>
      </c>
      <c r="B3" s="63">
        <v>4.9</v>
      </c>
      <c r="C3" s="63">
        <v>3</v>
      </c>
      <c r="D3" s="63">
        <v>1.4</v>
      </c>
      <c r="E3" s="63">
        <v>0.2</v>
      </c>
      <c r="F3" s="63">
        <v>1</v>
      </c>
    </row>
    <row r="4" spans="1:6" ht="15">
      <c r="A4" s="63" t="s">
        <v>185</v>
      </c>
      <c r="B4" s="63">
        <v>4.7</v>
      </c>
      <c r="C4" s="63">
        <v>3.2</v>
      </c>
      <c r="D4" s="63">
        <v>1.3</v>
      </c>
      <c r="E4" s="63">
        <v>0.2</v>
      </c>
      <c r="F4" s="63">
        <v>1</v>
      </c>
    </row>
    <row r="5" spans="1:6" ht="15">
      <c r="A5" s="63" t="s">
        <v>185</v>
      </c>
      <c r="B5" s="63">
        <v>4.6</v>
      </c>
      <c r="C5" s="63">
        <v>3.1</v>
      </c>
      <c r="D5" s="63">
        <v>1.5</v>
      </c>
      <c r="E5" s="63">
        <v>0.2</v>
      </c>
      <c r="F5" s="63">
        <v>1</v>
      </c>
    </row>
    <row r="6" spans="1:6" ht="15">
      <c r="A6" s="63" t="s">
        <v>185</v>
      </c>
      <c r="B6" s="63">
        <v>5</v>
      </c>
      <c r="C6" s="63">
        <v>3.6</v>
      </c>
      <c r="D6" s="63">
        <v>1.4</v>
      </c>
      <c r="E6" s="63">
        <v>0.2</v>
      </c>
      <c r="F6" s="63">
        <v>1</v>
      </c>
    </row>
    <row r="7" spans="1:6" ht="15">
      <c r="A7" s="63" t="s">
        <v>185</v>
      </c>
      <c r="B7" s="63">
        <v>5.4</v>
      </c>
      <c r="C7" s="63">
        <v>3.9</v>
      </c>
      <c r="D7" s="63">
        <v>1.7</v>
      </c>
      <c r="E7" s="63">
        <v>0.4</v>
      </c>
      <c r="F7" s="63">
        <v>1</v>
      </c>
    </row>
    <row r="8" spans="1:6" ht="15">
      <c r="A8" s="63" t="s">
        <v>185</v>
      </c>
      <c r="B8" s="63">
        <v>4.6</v>
      </c>
      <c r="C8" s="63">
        <v>3.4</v>
      </c>
      <c r="D8" s="63">
        <v>1.4</v>
      </c>
      <c r="E8" s="63">
        <v>0.3</v>
      </c>
      <c r="F8" s="63">
        <v>1</v>
      </c>
    </row>
    <row r="9" spans="1:6" ht="15">
      <c r="A9" s="63" t="s">
        <v>185</v>
      </c>
      <c r="B9" s="63">
        <v>5</v>
      </c>
      <c r="C9" s="63">
        <v>3.4</v>
      </c>
      <c r="D9" s="63">
        <v>1.5</v>
      </c>
      <c r="E9" s="63">
        <v>0.2</v>
      </c>
      <c r="F9" s="63">
        <v>1</v>
      </c>
    </row>
    <row r="10" spans="1:6" ht="15">
      <c r="A10" s="63" t="s">
        <v>185</v>
      </c>
      <c r="B10" s="63">
        <v>4.4</v>
      </c>
      <c r="C10" s="63">
        <v>2.9</v>
      </c>
      <c r="D10" s="63">
        <v>1.4</v>
      </c>
      <c r="E10" s="63">
        <v>0.2</v>
      </c>
      <c r="F10" s="63">
        <v>1</v>
      </c>
    </row>
    <row r="11" spans="1:6" ht="15">
      <c r="A11" s="63" t="s">
        <v>185</v>
      </c>
      <c r="B11" s="63">
        <v>4.9</v>
      </c>
      <c r="C11" s="63">
        <v>3.1</v>
      </c>
      <c r="D11" s="63">
        <v>1.5</v>
      </c>
      <c r="E11" s="63">
        <v>0.1</v>
      </c>
      <c r="F11" s="63">
        <v>1</v>
      </c>
    </row>
    <row r="12" spans="1:6" ht="15">
      <c r="A12" s="63" t="s">
        <v>185</v>
      </c>
      <c r="B12" s="63">
        <v>5.4</v>
      </c>
      <c r="C12" s="63">
        <v>3.7</v>
      </c>
      <c r="D12" s="63">
        <v>1.5</v>
      </c>
      <c r="E12" s="63">
        <v>0.2</v>
      </c>
      <c r="F12" s="63">
        <v>1</v>
      </c>
    </row>
    <row r="13" spans="1:6" ht="15">
      <c r="A13" s="63" t="s">
        <v>185</v>
      </c>
      <c r="B13" s="63">
        <v>4.8</v>
      </c>
      <c r="C13" s="63">
        <v>3.4</v>
      </c>
      <c r="D13" s="63">
        <v>1.6</v>
      </c>
      <c r="E13" s="63">
        <v>0.2</v>
      </c>
      <c r="F13" s="63">
        <v>1</v>
      </c>
    </row>
    <row r="14" spans="1:6" ht="15">
      <c r="A14" s="63" t="s">
        <v>185</v>
      </c>
      <c r="B14" s="63">
        <v>4.8</v>
      </c>
      <c r="C14" s="63">
        <v>3</v>
      </c>
      <c r="D14" s="63">
        <v>1.4</v>
      </c>
      <c r="E14" s="63">
        <v>0.1</v>
      </c>
      <c r="F14" s="63">
        <v>1</v>
      </c>
    </row>
    <row r="15" spans="1:6" ht="15">
      <c r="A15" s="63" t="s">
        <v>185</v>
      </c>
      <c r="B15" s="63">
        <v>4.3</v>
      </c>
      <c r="C15" s="63">
        <v>3</v>
      </c>
      <c r="D15" s="63">
        <v>1.1</v>
      </c>
      <c r="E15" s="63">
        <v>0.1</v>
      </c>
      <c r="F15" s="63">
        <v>1</v>
      </c>
    </row>
    <row r="16" spans="1:6" ht="15">
      <c r="A16" s="63" t="s">
        <v>185</v>
      </c>
      <c r="B16" s="63">
        <v>5.8</v>
      </c>
      <c r="C16" s="63">
        <v>4</v>
      </c>
      <c r="D16" s="63">
        <v>1.2</v>
      </c>
      <c r="E16" s="63">
        <v>0.2</v>
      </c>
      <c r="F16" s="63">
        <v>1</v>
      </c>
    </row>
    <row r="17" spans="1:6" ht="15">
      <c r="A17" s="63" t="s">
        <v>185</v>
      </c>
      <c r="B17" s="63">
        <v>5.7</v>
      </c>
      <c r="C17" s="63">
        <v>4.4</v>
      </c>
      <c r="D17" s="63">
        <v>1.5</v>
      </c>
      <c r="E17" s="63">
        <v>0.4</v>
      </c>
      <c r="F17" s="63">
        <v>1</v>
      </c>
    </row>
    <row r="18" spans="1:6" ht="15">
      <c r="A18" s="63" t="s">
        <v>185</v>
      </c>
      <c r="B18" s="63">
        <v>5.4</v>
      </c>
      <c r="C18" s="63">
        <v>3.9</v>
      </c>
      <c r="D18" s="63">
        <v>1.3</v>
      </c>
      <c r="E18" s="63">
        <v>0.4</v>
      </c>
      <c r="F18" s="63">
        <v>1</v>
      </c>
    </row>
    <row r="19" spans="1:6" ht="15">
      <c r="A19" s="63" t="s">
        <v>185</v>
      </c>
      <c r="B19" s="63">
        <v>5.1</v>
      </c>
      <c r="C19" s="63">
        <v>3.5</v>
      </c>
      <c r="D19" s="63">
        <v>1.4</v>
      </c>
      <c r="E19" s="63">
        <v>0.3</v>
      </c>
      <c r="F19" s="63">
        <v>1</v>
      </c>
    </row>
    <row r="20" spans="1:6" ht="15">
      <c r="A20" s="63" t="s">
        <v>185</v>
      </c>
      <c r="B20" s="63">
        <v>5.7</v>
      </c>
      <c r="C20" s="63">
        <v>3.8</v>
      </c>
      <c r="D20" s="63">
        <v>1.7</v>
      </c>
      <c r="E20" s="63">
        <v>0.3</v>
      </c>
      <c r="F20" s="63">
        <v>1</v>
      </c>
    </row>
    <row r="21" spans="1:6" ht="15">
      <c r="A21" s="63" t="s">
        <v>185</v>
      </c>
      <c r="B21" s="63">
        <v>5.1</v>
      </c>
      <c r="C21" s="63">
        <v>3.8</v>
      </c>
      <c r="D21" s="63">
        <v>1.5</v>
      </c>
      <c r="E21" s="63">
        <v>0.3</v>
      </c>
      <c r="F21" s="63">
        <v>1</v>
      </c>
    </row>
    <row r="22" spans="1:6" ht="15">
      <c r="A22" s="63" t="s">
        <v>185</v>
      </c>
      <c r="B22" s="63">
        <v>5.4</v>
      </c>
      <c r="C22" s="63">
        <v>3.4</v>
      </c>
      <c r="D22" s="63">
        <v>1.7</v>
      </c>
      <c r="E22" s="63">
        <v>0.2</v>
      </c>
      <c r="F22" s="63">
        <v>1</v>
      </c>
    </row>
    <row r="23" spans="1:6" ht="15">
      <c r="A23" s="63" t="s">
        <v>185</v>
      </c>
      <c r="B23" s="63">
        <v>5.1</v>
      </c>
      <c r="C23" s="63">
        <v>3.7</v>
      </c>
      <c r="D23" s="63">
        <v>1.5</v>
      </c>
      <c r="E23" s="63">
        <v>0.4</v>
      </c>
      <c r="F23" s="63">
        <v>1</v>
      </c>
    </row>
    <row r="24" spans="1:6" ht="15">
      <c r="A24" s="63" t="s">
        <v>185</v>
      </c>
      <c r="B24" s="63">
        <v>4.6</v>
      </c>
      <c r="C24" s="63">
        <v>3.6</v>
      </c>
      <c r="D24" s="63">
        <v>1</v>
      </c>
      <c r="E24" s="63">
        <v>0.2</v>
      </c>
      <c r="F24" s="63">
        <v>1</v>
      </c>
    </row>
    <row r="25" spans="1:6" ht="15">
      <c r="A25" s="63" t="s">
        <v>185</v>
      </c>
      <c r="B25" s="63">
        <v>5.1</v>
      </c>
      <c r="C25" s="63">
        <v>3.3</v>
      </c>
      <c r="D25" s="63">
        <v>1.7</v>
      </c>
      <c r="E25" s="63">
        <v>0.5</v>
      </c>
      <c r="F25" s="63">
        <v>1</v>
      </c>
    </row>
    <row r="26" spans="1:6" ht="15">
      <c r="A26" s="63" t="s">
        <v>185</v>
      </c>
      <c r="B26" s="63">
        <v>4.8</v>
      </c>
      <c r="C26" s="63">
        <v>3.4</v>
      </c>
      <c r="D26" s="63">
        <v>1.9</v>
      </c>
      <c r="E26" s="63">
        <v>0.2</v>
      </c>
      <c r="F26" s="63">
        <v>1</v>
      </c>
    </row>
    <row r="27" spans="1:6" ht="15">
      <c r="A27" s="63" t="s">
        <v>185</v>
      </c>
      <c r="B27" s="63">
        <v>5</v>
      </c>
      <c r="C27" s="63">
        <v>3</v>
      </c>
      <c r="D27" s="63">
        <v>1.6</v>
      </c>
      <c r="E27" s="63">
        <v>0.2</v>
      </c>
      <c r="F27" s="63">
        <v>1</v>
      </c>
    </row>
    <row r="28" spans="1:6" ht="15">
      <c r="A28" s="63" t="s">
        <v>185</v>
      </c>
      <c r="B28" s="63">
        <v>5</v>
      </c>
      <c r="C28" s="63">
        <v>3.4</v>
      </c>
      <c r="D28" s="63">
        <v>1.6</v>
      </c>
      <c r="E28" s="63">
        <v>0.4</v>
      </c>
      <c r="F28" s="63">
        <v>1</v>
      </c>
    </row>
    <row r="29" spans="1:6" ht="15">
      <c r="A29" s="63" t="s">
        <v>185</v>
      </c>
      <c r="B29" s="63">
        <v>5.2</v>
      </c>
      <c r="C29" s="63">
        <v>3.5</v>
      </c>
      <c r="D29" s="63">
        <v>1.5</v>
      </c>
      <c r="E29" s="63">
        <v>0.2</v>
      </c>
      <c r="F29" s="63">
        <v>1</v>
      </c>
    </row>
    <row r="30" spans="1:6" ht="15">
      <c r="A30" s="63" t="s">
        <v>185</v>
      </c>
      <c r="B30" s="63">
        <v>5.2</v>
      </c>
      <c r="C30" s="63">
        <v>3.4</v>
      </c>
      <c r="D30" s="63">
        <v>1.4</v>
      </c>
      <c r="E30" s="63">
        <v>0.2</v>
      </c>
      <c r="F30" s="63">
        <v>1</v>
      </c>
    </row>
    <row r="31" spans="1:6" ht="15">
      <c r="A31" s="63" t="s">
        <v>185</v>
      </c>
      <c r="B31" s="63">
        <v>4.7</v>
      </c>
      <c r="C31" s="63">
        <v>3.2</v>
      </c>
      <c r="D31" s="63">
        <v>1.6</v>
      </c>
      <c r="E31" s="63">
        <v>0.2</v>
      </c>
      <c r="F31" s="63">
        <v>1</v>
      </c>
    </row>
    <row r="32" spans="1:6" ht="15">
      <c r="A32" s="63" t="s">
        <v>185</v>
      </c>
      <c r="B32" s="63">
        <v>4.8</v>
      </c>
      <c r="C32" s="63">
        <v>3.1</v>
      </c>
      <c r="D32" s="63">
        <v>1.6</v>
      </c>
      <c r="E32" s="63">
        <v>0.2</v>
      </c>
      <c r="F32" s="63">
        <v>1</v>
      </c>
    </row>
    <row r="33" spans="1:6" ht="15">
      <c r="A33" s="63" t="s">
        <v>185</v>
      </c>
      <c r="B33" s="63">
        <v>5.4</v>
      </c>
      <c r="C33" s="63">
        <v>3.4</v>
      </c>
      <c r="D33" s="63">
        <v>1.5</v>
      </c>
      <c r="E33" s="63">
        <v>0.4</v>
      </c>
      <c r="F33" s="63">
        <v>1</v>
      </c>
    </row>
    <row r="34" spans="1:6" ht="15">
      <c r="A34" s="63" t="s">
        <v>185</v>
      </c>
      <c r="B34" s="63">
        <v>5.2</v>
      </c>
      <c r="C34" s="63">
        <v>4.1</v>
      </c>
      <c r="D34" s="63">
        <v>1.5</v>
      </c>
      <c r="E34" s="63">
        <v>0.1</v>
      </c>
      <c r="F34" s="63">
        <v>1</v>
      </c>
    </row>
    <row r="35" spans="1:6" ht="15">
      <c r="A35" s="63" t="s">
        <v>185</v>
      </c>
      <c r="B35" s="63">
        <v>5.5</v>
      </c>
      <c r="C35" s="63">
        <v>4.2</v>
      </c>
      <c r="D35" s="63">
        <v>1.4</v>
      </c>
      <c r="E35" s="63">
        <v>0.2</v>
      </c>
      <c r="F35" s="63">
        <v>1</v>
      </c>
    </row>
    <row r="36" spans="1:6" ht="15">
      <c r="A36" s="63" t="s">
        <v>185</v>
      </c>
      <c r="B36" s="63">
        <v>4.9</v>
      </c>
      <c r="C36" s="63">
        <v>3.1</v>
      </c>
      <c r="D36" s="63">
        <v>1.5</v>
      </c>
      <c r="E36" s="63">
        <v>0.2</v>
      </c>
      <c r="F36" s="63">
        <v>1</v>
      </c>
    </row>
    <row r="37" spans="1:6" ht="15">
      <c r="A37" s="63" t="s">
        <v>185</v>
      </c>
      <c r="B37" s="63">
        <v>5</v>
      </c>
      <c r="C37" s="63">
        <v>3.2</v>
      </c>
      <c r="D37" s="63">
        <v>1.2</v>
      </c>
      <c r="E37" s="63">
        <v>0.2</v>
      </c>
      <c r="F37" s="63">
        <v>1</v>
      </c>
    </row>
    <row r="38" spans="1:6" ht="15">
      <c r="A38" s="63" t="s">
        <v>185</v>
      </c>
      <c r="B38" s="63">
        <v>5.5</v>
      </c>
      <c r="C38" s="63">
        <v>3.5</v>
      </c>
      <c r="D38" s="63">
        <v>1.3</v>
      </c>
      <c r="E38" s="63">
        <v>0.2</v>
      </c>
      <c r="F38" s="63">
        <v>1</v>
      </c>
    </row>
    <row r="39" spans="1:6" ht="15">
      <c r="A39" s="63" t="s">
        <v>185</v>
      </c>
      <c r="B39" s="63">
        <v>4.9</v>
      </c>
      <c r="C39" s="63">
        <v>3.6</v>
      </c>
      <c r="D39" s="63">
        <v>1.4</v>
      </c>
      <c r="E39" s="63">
        <v>0.1</v>
      </c>
      <c r="F39" s="63">
        <v>1</v>
      </c>
    </row>
    <row r="40" spans="1:6" ht="15">
      <c r="A40" s="63" t="s">
        <v>185</v>
      </c>
      <c r="B40" s="63">
        <v>4.4</v>
      </c>
      <c r="C40" s="63">
        <v>3</v>
      </c>
      <c r="D40" s="63">
        <v>1.3</v>
      </c>
      <c r="E40" s="63">
        <v>0.2</v>
      </c>
      <c r="F40" s="63">
        <v>1</v>
      </c>
    </row>
    <row r="41" spans="1:6" ht="15">
      <c r="A41" s="63" t="s">
        <v>185</v>
      </c>
      <c r="B41" s="63">
        <v>5.1</v>
      </c>
      <c r="C41" s="63">
        <v>3.4</v>
      </c>
      <c r="D41" s="63">
        <v>1.5</v>
      </c>
      <c r="E41" s="63">
        <v>0.2</v>
      </c>
      <c r="F41" s="63">
        <v>1</v>
      </c>
    </row>
    <row r="42" spans="1:6" ht="15">
      <c r="A42" s="63" t="s">
        <v>185</v>
      </c>
      <c r="B42" s="63">
        <v>5</v>
      </c>
      <c r="C42" s="63">
        <v>3.5</v>
      </c>
      <c r="D42" s="63">
        <v>1.3</v>
      </c>
      <c r="E42" s="63">
        <v>0.3</v>
      </c>
      <c r="F42" s="63">
        <v>1</v>
      </c>
    </row>
    <row r="43" spans="1:6" ht="15">
      <c r="A43" s="63" t="s">
        <v>185</v>
      </c>
      <c r="B43" s="63">
        <v>4.5</v>
      </c>
      <c r="C43" s="63">
        <v>2.3</v>
      </c>
      <c r="D43" s="63">
        <v>1.3</v>
      </c>
      <c r="E43" s="63">
        <v>0.3</v>
      </c>
      <c r="F43" s="63">
        <v>1</v>
      </c>
    </row>
    <row r="44" spans="1:6" ht="15">
      <c r="A44" s="63" t="s">
        <v>185</v>
      </c>
      <c r="B44" s="63">
        <v>4.4</v>
      </c>
      <c r="C44" s="63">
        <v>3.2</v>
      </c>
      <c r="D44" s="63">
        <v>1.3</v>
      </c>
      <c r="E44" s="63">
        <v>0.2</v>
      </c>
      <c r="F44" s="63">
        <v>1</v>
      </c>
    </row>
    <row r="45" spans="1:6" ht="15">
      <c r="A45" s="63" t="s">
        <v>185</v>
      </c>
      <c r="B45" s="63">
        <v>5</v>
      </c>
      <c r="C45" s="63">
        <v>3.5</v>
      </c>
      <c r="D45" s="63">
        <v>1.6</v>
      </c>
      <c r="E45" s="63">
        <v>0.6</v>
      </c>
      <c r="F45" s="63">
        <v>1</v>
      </c>
    </row>
    <row r="46" spans="1:6" ht="15">
      <c r="A46" s="63" t="s">
        <v>185</v>
      </c>
      <c r="B46" s="63">
        <v>5.1</v>
      </c>
      <c r="C46" s="63">
        <v>3.8</v>
      </c>
      <c r="D46" s="63">
        <v>1.9</v>
      </c>
      <c r="E46" s="63">
        <v>0.4</v>
      </c>
      <c r="F46" s="63">
        <v>1</v>
      </c>
    </row>
    <row r="47" spans="1:6" ht="15">
      <c r="A47" s="63" t="s">
        <v>185</v>
      </c>
      <c r="B47" s="63">
        <v>4.8</v>
      </c>
      <c r="C47" s="63">
        <v>3</v>
      </c>
      <c r="D47" s="63">
        <v>1.4</v>
      </c>
      <c r="E47" s="63">
        <v>0.3</v>
      </c>
      <c r="F47" s="63">
        <v>1</v>
      </c>
    </row>
    <row r="48" spans="1:6" ht="15">
      <c r="A48" s="63" t="s">
        <v>185</v>
      </c>
      <c r="B48" s="63">
        <v>5.1</v>
      </c>
      <c r="C48" s="63">
        <v>3.8</v>
      </c>
      <c r="D48" s="63">
        <v>1.6</v>
      </c>
      <c r="E48" s="63">
        <v>0.2</v>
      </c>
      <c r="F48" s="63">
        <v>1</v>
      </c>
    </row>
    <row r="49" spans="1:6" ht="15">
      <c r="A49" s="63" t="s">
        <v>185</v>
      </c>
      <c r="B49" s="63">
        <v>4.6</v>
      </c>
      <c r="C49" s="63">
        <v>3.2</v>
      </c>
      <c r="D49" s="63">
        <v>1.4</v>
      </c>
      <c r="E49" s="63">
        <v>0.2</v>
      </c>
      <c r="F49" s="63">
        <v>1</v>
      </c>
    </row>
    <row r="50" spans="1:6" ht="15">
      <c r="A50" s="63" t="s">
        <v>185</v>
      </c>
      <c r="B50" s="63">
        <v>5.3</v>
      </c>
      <c r="C50" s="63">
        <v>3.7</v>
      </c>
      <c r="D50" s="63">
        <v>1.5</v>
      </c>
      <c r="E50" s="63">
        <v>0.2</v>
      </c>
      <c r="F50" s="63">
        <v>1</v>
      </c>
    </row>
    <row r="51" spans="1:6" ht="15">
      <c r="A51" s="63" t="s">
        <v>185</v>
      </c>
      <c r="B51" s="63">
        <v>5</v>
      </c>
      <c r="C51" s="63">
        <v>3.3</v>
      </c>
      <c r="D51" s="63">
        <v>1.4</v>
      </c>
      <c r="E51" s="63">
        <v>0.2</v>
      </c>
      <c r="F51" s="63">
        <v>1</v>
      </c>
    </row>
    <row r="52" spans="1:6" ht="15">
      <c r="A52" s="63" t="s">
        <v>186</v>
      </c>
      <c r="B52" s="63">
        <v>7</v>
      </c>
      <c r="C52" s="63">
        <v>3.2</v>
      </c>
      <c r="D52" s="63">
        <v>4.7</v>
      </c>
      <c r="E52" s="63">
        <v>1.4</v>
      </c>
      <c r="F52" s="63">
        <v>2</v>
      </c>
    </row>
    <row r="53" spans="1:6" ht="15">
      <c r="A53" s="63" t="s">
        <v>186</v>
      </c>
      <c r="B53" s="63">
        <v>6.4</v>
      </c>
      <c r="C53" s="63">
        <v>3.2</v>
      </c>
      <c r="D53" s="63">
        <v>4.5</v>
      </c>
      <c r="E53" s="63">
        <v>1.5</v>
      </c>
      <c r="F53" s="63">
        <v>2</v>
      </c>
    </row>
    <row r="54" spans="1:6" ht="15">
      <c r="A54" s="63" t="s">
        <v>186</v>
      </c>
      <c r="B54" s="63">
        <v>6.9</v>
      </c>
      <c r="C54" s="63">
        <v>3.1</v>
      </c>
      <c r="D54" s="63">
        <v>4.9</v>
      </c>
      <c r="E54" s="63">
        <v>1.5</v>
      </c>
      <c r="F54" s="63">
        <v>2</v>
      </c>
    </row>
    <row r="55" spans="1:6" ht="15">
      <c r="A55" s="63" t="s">
        <v>186</v>
      </c>
      <c r="B55" s="63">
        <v>5.5</v>
      </c>
      <c r="C55" s="63">
        <v>2.3</v>
      </c>
      <c r="D55" s="63">
        <v>4</v>
      </c>
      <c r="E55" s="63">
        <v>1.3</v>
      </c>
      <c r="F55" s="63">
        <v>2</v>
      </c>
    </row>
    <row r="56" spans="1:6" ht="15">
      <c r="A56" s="63" t="s">
        <v>186</v>
      </c>
      <c r="B56" s="63">
        <v>6.5</v>
      </c>
      <c r="C56" s="63">
        <v>2.8</v>
      </c>
      <c r="D56" s="63">
        <v>4.6</v>
      </c>
      <c r="E56" s="63">
        <v>1.5</v>
      </c>
      <c r="F56" s="63">
        <v>2</v>
      </c>
    </row>
    <row r="57" spans="1:6" ht="15">
      <c r="A57" s="63" t="s">
        <v>186</v>
      </c>
      <c r="B57" s="63">
        <v>5.7</v>
      </c>
      <c r="C57" s="63">
        <v>2.8</v>
      </c>
      <c r="D57" s="63">
        <v>4.5</v>
      </c>
      <c r="E57" s="63">
        <v>1.3</v>
      </c>
      <c r="F57" s="63">
        <v>2</v>
      </c>
    </row>
    <row r="58" spans="1:6" ht="15">
      <c r="A58" s="63" t="s">
        <v>186</v>
      </c>
      <c r="B58" s="63">
        <v>6.3</v>
      </c>
      <c r="C58" s="63">
        <v>3.3</v>
      </c>
      <c r="D58" s="63">
        <v>4.7</v>
      </c>
      <c r="E58" s="63">
        <v>1.6</v>
      </c>
      <c r="F58" s="63">
        <v>2</v>
      </c>
    </row>
    <row r="59" spans="1:6" ht="15">
      <c r="A59" s="63" t="s">
        <v>186</v>
      </c>
      <c r="B59" s="63">
        <v>4.9</v>
      </c>
      <c r="C59" s="63">
        <v>2.4</v>
      </c>
      <c r="D59" s="63">
        <v>3.3</v>
      </c>
      <c r="E59" s="63">
        <v>1</v>
      </c>
      <c r="F59" s="63">
        <v>2</v>
      </c>
    </row>
    <row r="60" spans="1:6" ht="15">
      <c r="A60" s="63" t="s">
        <v>186</v>
      </c>
      <c r="B60" s="63">
        <v>6.6</v>
      </c>
      <c r="C60" s="63">
        <v>2.9</v>
      </c>
      <c r="D60" s="63">
        <v>4.6</v>
      </c>
      <c r="E60" s="63">
        <v>1.3</v>
      </c>
      <c r="F60" s="63">
        <v>2</v>
      </c>
    </row>
    <row r="61" spans="1:6" ht="15">
      <c r="A61" s="63" t="s">
        <v>186</v>
      </c>
      <c r="B61" s="63">
        <v>5.2</v>
      </c>
      <c r="C61" s="63">
        <v>2.7</v>
      </c>
      <c r="D61" s="63">
        <v>3.9</v>
      </c>
      <c r="E61" s="63">
        <v>1.4</v>
      </c>
      <c r="F61" s="63">
        <v>2</v>
      </c>
    </row>
    <row r="62" spans="1:6" ht="15">
      <c r="A62" s="63" t="s">
        <v>186</v>
      </c>
      <c r="B62" s="63">
        <v>5</v>
      </c>
      <c r="C62" s="63">
        <v>2</v>
      </c>
      <c r="D62" s="63">
        <v>3.5</v>
      </c>
      <c r="E62" s="63">
        <v>1</v>
      </c>
      <c r="F62" s="63">
        <v>2</v>
      </c>
    </row>
    <row r="63" spans="1:6" ht="15">
      <c r="A63" s="63" t="s">
        <v>186</v>
      </c>
      <c r="B63" s="63">
        <v>5.9</v>
      </c>
      <c r="C63" s="63">
        <v>3</v>
      </c>
      <c r="D63" s="63">
        <v>4.2</v>
      </c>
      <c r="E63" s="63">
        <v>1.5</v>
      </c>
      <c r="F63" s="63">
        <v>2</v>
      </c>
    </row>
    <row r="64" spans="1:6" ht="15">
      <c r="A64" s="63" t="s">
        <v>186</v>
      </c>
      <c r="B64" s="63">
        <v>6</v>
      </c>
      <c r="C64" s="63">
        <v>2.2</v>
      </c>
      <c r="D64" s="63">
        <v>4</v>
      </c>
      <c r="E64" s="63">
        <v>1</v>
      </c>
      <c r="F64" s="63">
        <v>2</v>
      </c>
    </row>
    <row r="65" spans="1:6" ht="15">
      <c r="A65" s="63" t="s">
        <v>186</v>
      </c>
      <c r="B65" s="63">
        <v>6.1</v>
      </c>
      <c r="C65" s="63">
        <v>2.9</v>
      </c>
      <c r="D65" s="63">
        <v>4.7</v>
      </c>
      <c r="E65" s="63">
        <v>1.4</v>
      </c>
      <c r="F65" s="63">
        <v>2</v>
      </c>
    </row>
    <row r="66" spans="1:6" ht="15">
      <c r="A66" s="63" t="s">
        <v>186</v>
      </c>
      <c r="B66" s="63">
        <v>5.6</v>
      </c>
      <c r="C66" s="63">
        <v>2.9</v>
      </c>
      <c r="D66" s="63">
        <v>3.6</v>
      </c>
      <c r="E66" s="63">
        <v>1.3</v>
      </c>
      <c r="F66" s="63">
        <v>2</v>
      </c>
    </row>
    <row r="67" spans="1:6" ht="15">
      <c r="A67" s="63" t="s">
        <v>186</v>
      </c>
      <c r="B67" s="63">
        <v>6.7</v>
      </c>
      <c r="C67" s="63">
        <v>3.1</v>
      </c>
      <c r="D67" s="63">
        <v>4.4</v>
      </c>
      <c r="E67" s="63">
        <v>1.4</v>
      </c>
      <c r="F67" s="63">
        <v>2</v>
      </c>
    </row>
    <row r="68" spans="1:6" ht="15">
      <c r="A68" s="63" t="s">
        <v>186</v>
      </c>
      <c r="B68" s="63">
        <v>5.6</v>
      </c>
      <c r="C68" s="63">
        <v>3</v>
      </c>
      <c r="D68" s="63">
        <v>4.5</v>
      </c>
      <c r="E68" s="63">
        <v>1.5</v>
      </c>
      <c r="F68" s="63">
        <v>2</v>
      </c>
    </row>
    <row r="69" spans="1:6" ht="15">
      <c r="A69" s="63" t="s">
        <v>186</v>
      </c>
      <c r="B69" s="63">
        <v>5.8</v>
      </c>
      <c r="C69" s="63">
        <v>2.7</v>
      </c>
      <c r="D69" s="63">
        <v>4.1</v>
      </c>
      <c r="E69" s="63">
        <v>1</v>
      </c>
      <c r="F69" s="63">
        <v>2</v>
      </c>
    </row>
    <row r="70" spans="1:6" ht="15">
      <c r="A70" s="63" t="s">
        <v>186</v>
      </c>
      <c r="B70" s="63">
        <v>6.2</v>
      </c>
      <c r="C70" s="63">
        <v>2.2</v>
      </c>
      <c r="D70" s="63">
        <v>4.5</v>
      </c>
      <c r="E70" s="63">
        <v>1.5</v>
      </c>
      <c r="F70" s="63">
        <v>2</v>
      </c>
    </row>
    <row r="71" spans="1:6" ht="15">
      <c r="A71" s="63" t="s">
        <v>186</v>
      </c>
      <c r="B71" s="63">
        <v>5.6</v>
      </c>
      <c r="C71" s="63">
        <v>2.5</v>
      </c>
      <c r="D71" s="63">
        <v>3.9</v>
      </c>
      <c r="E71" s="63">
        <v>1.1</v>
      </c>
      <c r="F71" s="63">
        <v>2</v>
      </c>
    </row>
    <row r="72" spans="1:6" ht="15">
      <c r="A72" s="63" t="s">
        <v>186</v>
      </c>
      <c r="B72" s="63">
        <v>5.9</v>
      </c>
      <c r="C72" s="63">
        <v>3.2</v>
      </c>
      <c r="D72" s="63">
        <v>4.8</v>
      </c>
      <c r="E72" s="63">
        <v>1.8</v>
      </c>
      <c r="F72" s="63">
        <v>2</v>
      </c>
    </row>
    <row r="73" spans="1:6" ht="15">
      <c r="A73" s="63" t="s">
        <v>186</v>
      </c>
      <c r="B73" s="63">
        <v>6.1</v>
      </c>
      <c r="C73" s="63">
        <v>2.8</v>
      </c>
      <c r="D73" s="63">
        <v>4</v>
      </c>
      <c r="E73" s="63">
        <v>1.3</v>
      </c>
      <c r="F73" s="63">
        <v>2</v>
      </c>
    </row>
    <row r="74" spans="1:6" ht="15">
      <c r="A74" s="63" t="s">
        <v>186</v>
      </c>
      <c r="B74" s="63">
        <v>6.3</v>
      </c>
      <c r="C74" s="63">
        <v>2.5</v>
      </c>
      <c r="D74" s="63">
        <v>4.9</v>
      </c>
      <c r="E74" s="63">
        <v>1.5</v>
      </c>
      <c r="F74" s="63">
        <v>2</v>
      </c>
    </row>
    <row r="75" spans="1:6" ht="15">
      <c r="A75" s="63" t="s">
        <v>186</v>
      </c>
      <c r="B75" s="63">
        <v>6.1</v>
      </c>
      <c r="C75" s="63">
        <v>2.8</v>
      </c>
      <c r="D75" s="63">
        <v>4.7</v>
      </c>
      <c r="E75" s="63">
        <v>1.2</v>
      </c>
      <c r="F75" s="63">
        <v>2</v>
      </c>
    </row>
    <row r="76" spans="1:6" ht="15">
      <c r="A76" s="63" t="s">
        <v>186</v>
      </c>
      <c r="B76" s="63">
        <v>6.4</v>
      </c>
      <c r="C76" s="63">
        <v>2.9</v>
      </c>
      <c r="D76" s="63">
        <v>4.3</v>
      </c>
      <c r="E76" s="63">
        <v>1.3</v>
      </c>
      <c r="F76" s="63">
        <v>2</v>
      </c>
    </row>
    <row r="77" spans="1:6" ht="15">
      <c r="A77" s="63" t="s">
        <v>186</v>
      </c>
      <c r="B77" s="63">
        <v>6.6</v>
      </c>
      <c r="C77" s="63">
        <v>3</v>
      </c>
      <c r="D77" s="63">
        <v>4.4</v>
      </c>
      <c r="E77" s="63">
        <v>1.4</v>
      </c>
      <c r="F77" s="63">
        <v>2</v>
      </c>
    </row>
    <row r="78" spans="1:6" ht="15">
      <c r="A78" s="63" t="s">
        <v>186</v>
      </c>
      <c r="B78" s="63">
        <v>6.8</v>
      </c>
      <c r="C78" s="63">
        <v>2.8</v>
      </c>
      <c r="D78" s="63">
        <v>4.8</v>
      </c>
      <c r="E78" s="63">
        <v>1.4</v>
      </c>
      <c r="F78" s="63">
        <v>2</v>
      </c>
    </row>
    <row r="79" spans="1:6" ht="15">
      <c r="A79" s="63" t="s">
        <v>186</v>
      </c>
      <c r="B79" s="63">
        <v>6.7</v>
      </c>
      <c r="C79" s="63">
        <v>3</v>
      </c>
      <c r="D79" s="63">
        <v>5</v>
      </c>
      <c r="E79" s="63">
        <v>1.7</v>
      </c>
      <c r="F79" s="63">
        <v>2</v>
      </c>
    </row>
    <row r="80" spans="1:6" ht="15">
      <c r="A80" s="63" t="s">
        <v>186</v>
      </c>
      <c r="B80" s="63">
        <v>6</v>
      </c>
      <c r="C80" s="63">
        <v>2.9</v>
      </c>
      <c r="D80" s="63">
        <v>4.5</v>
      </c>
      <c r="E80" s="63">
        <v>1.5</v>
      </c>
      <c r="F80" s="63">
        <v>2</v>
      </c>
    </row>
    <row r="81" spans="1:6" ht="15">
      <c r="A81" s="63" t="s">
        <v>186</v>
      </c>
      <c r="B81" s="63">
        <v>5.7</v>
      </c>
      <c r="C81" s="63">
        <v>2.6</v>
      </c>
      <c r="D81" s="63">
        <v>3.5</v>
      </c>
      <c r="E81" s="63">
        <v>1</v>
      </c>
      <c r="F81" s="63">
        <v>2</v>
      </c>
    </row>
    <row r="82" spans="1:6" ht="15">
      <c r="A82" s="63" t="s">
        <v>186</v>
      </c>
      <c r="B82" s="63">
        <v>5.5</v>
      </c>
      <c r="C82" s="63">
        <v>2.4</v>
      </c>
      <c r="D82" s="63">
        <v>3.8</v>
      </c>
      <c r="E82" s="63">
        <v>1.1</v>
      </c>
      <c r="F82" s="63">
        <v>2</v>
      </c>
    </row>
    <row r="83" spans="1:6" ht="15">
      <c r="A83" s="63" t="s">
        <v>186</v>
      </c>
      <c r="B83" s="63">
        <v>5.5</v>
      </c>
      <c r="C83" s="63">
        <v>2.4</v>
      </c>
      <c r="D83" s="63">
        <v>3.7</v>
      </c>
      <c r="E83" s="63">
        <v>1</v>
      </c>
      <c r="F83" s="63">
        <v>2</v>
      </c>
    </row>
    <row r="84" spans="1:6" ht="15">
      <c r="A84" s="63" t="s">
        <v>186</v>
      </c>
      <c r="B84" s="63">
        <v>5.8</v>
      </c>
      <c r="C84" s="63">
        <v>2.7</v>
      </c>
      <c r="D84" s="63">
        <v>3.9</v>
      </c>
      <c r="E84" s="63">
        <v>1.2</v>
      </c>
      <c r="F84" s="63">
        <v>2</v>
      </c>
    </row>
    <row r="85" spans="1:6" ht="15">
      <c r="A85" s="63" t="s">
        <v>186</v>
      </c>
      <c r="B85" s="63">
        <v>6</v>
      </c>
      <c r="C85" s="63">
        <v>2.7</v>
      </c>
      <c r="D85" s="63">
        <v>5.1</v>
      </c>
      <c r="E85" s="63">
        <v>1.6</v>
      </c>
      <c r="F85" s="63">
        <v>2</v>
      </c>
    </row>
    <row r="86" spans="1:6" ht="15">
      <c r="A86" s="63" t="s">
        <v>186</v>
      </c>
      <c r="B86" s="63">
        <v>5.4</v>
      </c>
      <c r="C86" s="63">
        <v>3</v>
      </c>
      <c r="D86" s="63">
        <v>4.5</v>
      </c>
      <c r="E86" s="63">
        <v>1.5</v>
      </c>
      <c r="F86" s="63">
        <v>2</v>
      </c>
    </row>
    <row r="87" spans="1:6" ht="15">
      <c r="A87" s="63" t="s">
        <v>186</v>
      </c>
      <c r="B87" s="63">
        <v>6</v>
      </c>
      <c r="C87" s="63">
        <v>3.4</v>
      </c>
      <c r="D87" s="63">
        <v>4.5</v>
      </c>
      <c r="E87" s="63">
        <v>1.6</v>
      </c>
      <c r="F87" s="63">
        <v>2</v>
      </c>
    </row>
    <row r="88" spans="1:6" ht="15">
      <c r="A88" s="63" t="s">
        <v>186</v>
      </c>
      <c r="B88" s="63">
        <v>6.7</v>
      </c>
      <c r="C88" s="63">
        <v>3.1</v>
      </c>
      <c r="D88" s="63">
        <v>4.7</v>
      </c>
      <c r="E88" s="63">
        <v>1.5</v>
      </c>
      <c r="F88" s="63">
        <v>2</v>
      </c>
    </row>
    <row r="89" spans="1:6" ht="15">
      <c r="A89" s="63" t="s">
        <v>186</v>
      </c>
      <c r="B89" s="63">
        <v>6.3</v>
      </c>
      <c r="C89" s="63">
        <v>2.3</v>
      </c>
      <c r="D89" s="63">
        <v>4.4</v>
      </c>
      <c r="E89" s="63">
        <v>1.3</v>
      </c>
      <c r="F89" s="63">
        <v>2</v>
      </c>
    </row>
    <row r="90" spans="1:6" ht="15">
      <c r="A90" s="63" t="s">
        <v>186</v>
      </c>
      <c r="B90" s="63">
        <v>5.6</v>
      </c>
      <c r="C90" s="63">
        <v>3</v>
      </c>
      <c r="D90" s="63">
        <v>4.1</v>
      </c>
      <c r="E90" s="63">
        <v>1.3</v>
      </c>
      <c r="F90" s="63">
        <v>2</v>
      </c>
    </row>
    <row r="91" spans="1:6" ht="15">
      <c r="A91" s="63" t="s">
        <v>186</v>
      </c>
      <c r="B91" s="63">
        <v>5.5</v>
      </c>
      <c r="C91" s="63">
        <v>2.5</v>
      </c>
      <c r="D91" s="63">
        <v>4</v>
      </c>
      <c r="E91" s="63">
        <v>1.3</v>
      </c>
      <c r="F91" s="63">
        <v>2</v>
      </c>
    </row>
    <row r="92" spans="1:6" ht="15">
      <c r="A92" s="63" t="s">
        <v>186</v>
      </c>
      <c r="B92" s="63">
        <v>5.5</v>
      </c>
      <c r="C92" s="63">
        <v>2.6</v>
      </c>
      <c r="D92" s="63">
        <v>4.4</v>
      </c>
      <c r="E92" s="63">
        <v>1.2</v>
      </c>
      <c r="F92" s="63">
        <v>2</v>
      </c>
    </row>
    <row r="93" spans="1:6" ht="15">
      <c r="A93" s="63" t="s">
        <v>186</v>
      </c>
      <c r="B93" s="63">
        <v>6.1</v>
      </c>
      <c r="C93" s="63">
        <v>3</v>
      </c>
      <c r="D93" s="63">
        <v>4.6</v>
      </c>
      <c r="E93" s="63">
        <v>1.4</v>
      </c>
      <c r="F93" s="63">
        <v>2</v>
      </c>
    </row>
    <row r="94" spans="1:6" ht="15">
      <c r="A94" s="63" t="s">
        <v>186</v>
      </c>
      <c r="B94" s="63">
        <v>5.8</v>
      </c>
      <c r="C94" s="63">
        <v>2.6</v>
      </c>
      <c r="D94" s="63">
        <v>4</v>
      </c>
      <c r="E94" s="63">
        <v>1.2</v>
      </c>
      <c r="F94" s="63">
        <v>2</v>
      </c>
    </row>
    <row r="95" spans="1:6" ht="15">
      <c r="A95" s="63" t="s">
        <v>186</v>
      </c>
      <c r="B95" s="63">
        <v>5</v>
      </c>
      <c r="C95" s="63">
        <v>2.3</v>
      </c>
      <c r="D95" s="63">
        <v>3.3</v>
      </c>
      <c r="E95" s="63">
        <v>1</v>
      </c>
      <c r="F95" s="63">
        <v>2</v>
      </c>
    </row>
    <row r="96" spans="1:6" ht="15">
      <c r="A96" s="63" t="s">
        <v>186</v>
      </c>
      <c r="B96" s="63">
        <v>5.6</v>
      </c>
      <c r="C96" s="63">
        <v>2.7</v>
      </c>
      <c r="D96" s="63">
        <v>4.2</v>
      </c>
      <c r="E96" s="63">
        <v>1.3</v>
      </c>
      <c r="F96" s="63">
        <v>2</v>
      </c>
    </row>
    <row r="97" spans="1:6" ht="15">
      <c r="A97" s="63" t="s">
        <v>186</v>
      </c>
      <c r="B97" s="63">
        <v>5.7</v>
      </c>
      <c r="C97" s="63">
        <v>3</v>
      </c>
      <c r="D97" s="63">
        <v>4.2</v>
      </c>
      <c r="E97" s="63">
        <v>1.2</v>
      </c>
      <c r="F97" s="63">
        <v>2</v>
      </c>
    </row>
    <row r="98" spans="1:6" ht="15">
      <c r="A98" s="63" t="s">
        <v>186</v>
      </c>
      <c r="B98" s="63">
        <v>5.7</v>
      </c>
      <c r="C98" s="63">
        <v>2.9</v>
      </c>
      <c r="D98" s="63">
        <v>4.2</v>
      </c>
      <c r="E98" s="63">
        <v>1.3</v>
      </c>
      <c r="F98" s="63">
        <v>2</v>
      </c>
    </row>
    <row r="99" spans="1:6" ht="15">
      <c r="A99" s="63" t="s">
        <v>186</v>
      </c>
      <c r="B99" s="63">
        <v>6.2</v>
      </c>
      <c r="C99" s="63">
        <v>2.9</v>
      </c>
      <c r="D99" s="63">
        <v>4.3</v>
      </c>
      <c r="E99" s="63">
        <v>1.3</v>
      </c>
      <c r="F99" s="63">
        <v>2</v>
      </c>
    </row>
    <row r="100" spans="1:6" ht="15">
      <c r="A100" s="63" t="s">
        <v>186</v>
      </c>
      <c r="B100" s="63">
        <v>5.1</v>
      </c>
      <c r="C100" s="63">
        <v>2.5</v>
      </c>
      <c r="D100" s="63">
        <v>3</v>
      </c>
      <c r="E100" s="63">
        <v>1.1</v>
      </c>
      <c r="F100" s="63">
        <v>2</v>
      </c>
    </row>
    <row r="101" spans="1:6" ht="15">
      <c r="A101" s="63" t="s">
        <v>186</v>
      </c>
      <c r="B101" s="63">
        <v>5.7</v>
      </c>
      <c r="C101" s="63">
        <v>2.8</v>
      </c>
      <c r="D101" s="63">
        <v>4.1</v>
      </c>
      <c r="E101" s="63">
        <v>1.3</v>
      </c>
      <c r="F101" s="63">
        <v>2</v>
      </c>
    </row>
    <row r="102" spans="1:6" ht="15">
      <c r="A102" s="63" t="s">
        <v>187</v>
      </c>
      <c r="B102" s="63">
        <v>6.3</v>
      </c>
      <c r="C102" s="63">
        <v>3.3</v>
      </c>
      <c r="D102" s="63">
        <v>6</v>
      </c>
      <c r="E102" s="63">
        <v>2.5</v>
      </c>
      <c r="F102" s="63">
        <v>3</v>
      </c>
    </row>
    <row r="103" spans="1:6" ht="15">
      <c r="A103" s="63" t="s">
        <v>187</v>
      </c>
      <c r="B103" s="63">
        <v>5.8</v>
      </c>
      <c r="C103" s="63">
        <v>2.7</v>
      </c>
      <c r="D103" s="63">
        <v>5.1</v>
      </c>
      <c r="E103" s="63">
        <v>1.9</v>
      </c>
      <c r="F103" s="63">
        <v>3</v>
      </c>
    </row>
    <row r="104" spans="1:6" ht="15">
      <c r="A104" s="63" t="s">
        <v>187</v>
      </c>
      <c r="B104" s="63">
        <v>7.1</v>
      </c>
      <c r="C104" s="63">
        <v>3</v>
      </c>
      <c r="D104" s="63">
        <v>5.9</v>
      </c>
      <c r="E104" s="63">
        <v>2.1</v>
      </c>
      <c r="F104" s="63">
        <v>3</v>
      </c>
    </row>
    <row r="105" spans="1:6" ht="15">
      <c r="A105" s="63" t="s">
        <v>187</v>
      </c>
      <c r="B105" s="63">
        <v>6.3</v>
      </c>
      <c r="C105" s="63">
        <v>2.9</v>
      </c>
      <c r="D105" s="63">
        <v>5.6</v>
      </c>
      <c r="E105" s="63">
        <v>1.8</v>
      </c>
      <c r="F105" s="63">
        <v>3</v>
      </c>
    </row>
    <row r="106" spans="1:6" ht="15">
      <c r="A106" s="63" t="s">
        <v>187</v>
      </c>
      <c r="B106" s="63">
        <v>6.5</v>
      </c>
      <c r="C106" s="63">
        <v>3</v>
      </c>
      <c r="D106" s="63">
        <v>5.8</v>
      </c>
      <c r="E106" s="63">
        <v>2.2</v>
      </c>
      <c r="F106" s="63">
        <v>3</v>
      </c>
    </row>
    <row r="107" spans="1:6" ht="15">
      <c r="A107" s="63" t="s">
        <v>187</v>
      </c>
      <c r="B107" s="63">
        <v>7.6</v>
      </c>
      <c r="C107" s="63">
        <v>3</v>
      </c>
      <c r="D107" s="63">
        <v>6.6</v>
      </c>
      <c r="E107" s="63">
        <v>2.1</v>
      </c>
      <c r="F107" s="63">
        <v>3</v>
      </c>
    </row>
    <row r="108" spans="1:6" ht="15">
      <c r="A108" s="63" t="s">
        <v>187</v>
      </c>
      <c r="B108" s="63">
        <v>4.9</v>
      </c>
      <c r="C108" s="63">
        <v>2.5</v>
      </c>
      <c r="D108" s="63">
        <v>4.5</v>
      </c>
      <c r="E108" s="63">
        <v>1.7</v>
      </c>
      <c r="F108" s="63">
        <v>3</v>
      </c>
    </row>
    <row r="109" spans="1:6" ht="15">
      <c r="A109" s="63" t="s">
        <v>187</v>
      </c>
      <c r="B109" s="63">
        <v>7.3</v>
      </c>
      <c r="C109" s="63">
        <v>2.9</v>
      </c>
      <c r="D109" s="63">
        <v>6.3</v>
      </c>
      <c r="E109" s="63">
        <v>1.8</v>
      </c>
      <c r="F109" s="63">
        <v>3</v>
      </c>
    </row>
    <row r="110" spans="1:6" ht="15">
      <c r="A110" s="63" t="s">
        <v>187</v>
      </c>
      <c r="B110" s="63">
        <v>6.7</v>
      </c>
      <c r="C110" s="63">
        <v>2.5</v>
      </c>
      <c r="D110" s="63">
        <v>5.8</v>
      </c>
      <c r="E110" s="63">
        <v>1.8</v>
      </c>
      <c r="F110" s="63">
        <v>3</v>
      </c>
    </row>
    <row r="111" spans="1:6" ht="15">
      <c r="A111" s="63" t="s">
        <v>187</v>
      </c>
      <c r="B111" s="63">
        <v>7.2</v>
      </c>
      <c r="C111" s="63">
        <v>3.6</v>
      </c>
      <c r="D111" s="63">
        <v>6.1</v>
      </c>
      <c r="E111" s="63">
        <v>2.5</v>
      </c>
      <c r="F111" s="63">
        <v>3</v>
      </c>
    </row>
    <row r="112" spans="1:6" ht="15">
      <c r="A112" s="63" t="s">
        <v>187</v>
      </c>
      <c r="B112" s="63">
        <v>6.5</v>
      </c>
      <c r="C112" s="63">
        <v>3.2</v>
      </c>
      <c r="D112" s="63">
        <v>5.1</v>
      </c>
      <c r="E112" s="63">
        <v>2</v>
      </c>
      <c r="F112" s="63">
        <v>3</v>
      </c>
    </row>
    <row r="113" spans="1:6" ht="15">
      <c r="A113" s="63" t="s">
        <v>187</v>
      </c>
      <c r="B113" s="63">
        <v>6.4</v>
      </c>
      <c r="C113" s="63">
        <v>2.7</v>
      </c>
      <c r="D113" s="63">
        <v>5.3</v>
      </c>
      <c r="E113" s="63">
        <v>1.9</v>
      </c>
      <c r="F113" s="63">
        <v>3</v>
      </c>
    </row>
    <row r="114" spans="1:6" ht="15">
      <c r="A114" s="63" t="s">
        <v>187</v>
      </c>
      <c r="B114" s="63">
        <v>6.8</v>
      </c>
      <c r="C114" s="63">
        <v>3</v>
      </c>
      <c r="D114" s="63">
        <v>5.5</v>
      </c>
      <c r="E114" s="63">
        <v>2.1</v>
      </c>
      <c r="F114" s="63">
        <v>3</v>
      </c>
    </row>
    <row r="115" spans="1:6" ht="15">
      <c r="A115" s="63" t="s">
        <v>187</v>
      </c>
      <c r="B115" s="63">
        <v>5.7</v>
      </c>
      <c r="C115" s="63">
        <v>2.5</v>
      </c>
      <c r="D115" s="63">
        <v>5</v>
      </c>
      <c r="E115" s="63">
        <v>2</v>
      </c>
      <c r="F115" s="63">
        <v>3</v>
      </c>
    </row>
    <row r="116" spans="1:6" ht="15">
      <c r="A116" s="63" t="s">
        <v>187</v>
      </c>
      <c r="B116" s="63">
        <v>5.8</v>
      </c>
      <c r="C116" s="63">
        <v>2.8</v>
      </c>
      <c r="D116" s="63">
        <v>5.1</v>
      </c>
      <c r="E116" s="63">
        <v>2.4</v>
      </c>
      <c r="F116" s="63">
        <v>3</v>
      </c>
    </row>
    <row r="117" spans="1:6" ht="15">
      <c r="A117" s="63" t="s">
        <v>187</v>
      </c>
      <c r="B117" s="63">
        <v>6.4</v>
      </c>
      <c r="C117" s="63">
        <v>3.2</v>
      </c>
      <c r="D117" s="63">
        <v>5.3</v>
      </c>
      <c r="E117" s="63">
        <v>2.3</v>
      </c>
      <c r="F117" s="63">
        <v>3</v>
      </c>
    </row>
    <row r="118" spans="1:6" ht="15">
      <c r="A118" s="63" t="s">
        <v>187</v>
      </c>
      <c r="B118" s="63">
        <v>6.5</v>
      </c>
      <c r="C118" s="63">
        <v>3</v>
      </c>
      <c r="D118" s="63">
        <v>5.5</v>
      </c>
      <c r="E118" s="63">
        <v>1.8</v>
      </c>
      <c r="F118" s="63">
        <v>3</v>
      </c>
    </row>
    <row r="119" spans="1:6" ht="15">
      <c r="A119" s="63" t="s">
        <v>187</v>
      </c>
      <c r="B119" s="63">
        <v>7.7</v>
      </c>
      <c r="C119" s="63">
        <v>3.8</v>
      </c>
      <c r="D119" s="63">
        <v>6.7</v>
      </c>
      <c r="E119" s="63">
        <v>2.2</v>
      </c>
      <c r="F119" s="63">
        <v>3</v>
      </c>
    </row>
    <row r="120" spans="1:6" ht="15">
      <c r="A120" s="63" t="s">
        <v>187</v>
      </c>
      <c r="B120" s="63">
        <v>7.7</v>
      </c>
      <c r="C120" s="63">
        <v>2.6</v>
      </c>
      <c r="D120" s="63">
        <v>6.9</v>
      </c>
      <c r="E120" s="63">
        <v>2.3</v>
      </c>
      <c r="F120" s="63">
        <v>3</v>
      </c>
    </row>
    <row r="121" spans="1:6" ht="15">
      <c r="A121" s="63" t="s">
        <v>187</v>
      </c>
      <c r="B121" s="63">
        <v>6</v>
      </c>
      <c r="C121" s="63">
        <v>2.2</v>
      </c>
      <c r="D121" s="63">
        <v>5</v>
      </c>
      <c r="E121" s="63">
        <v>1.5</v>
      </c>
      <c r="F121" s="63">
        <v>3</v>
      </c>
    </row>
    <row r="122" spans="1:6" ht="15">
      <c r="A122" s="63" t="s">
        <v>187</v>
      </c>
      <c r="B122" s="63">
        <v>6.9</v>
      </c>
      <c r="C122" s="63">
        <v>3.2</v>
      </c>
      <c r="D122" s="63">
        <v>5.7</v>
      </c>
      <c r="E122" s="63">
        <v>2.3</v>
      </c>
      <c r="F122" s="63">
        <v>3</v>
      </c>
    </row>
    <row r="123" spans="1:6" ht="15">
      <c r="A123" s="63" t="s">
        <v>187</v>
      </c>
      <c r="B123" s="63">
        <v>5.6</v>
      </c>
      <c r="C123" s="63">
        <v>2.8</v>
      </c>
      <c r="D123" s="63">
        <v>4.9</v>
      </c>
      <c r="E123" s="63">
        <v>2</v>
      </c>
      <c r="F123" s="63">
        <v>3</v>
      </c>
    </row>
    <row r="124" spans="1:6" ht="15">
      <c r="A124" s="63" t="s">
        <v>187</v>
      </c>
      <c r="B124" s="63">
        <v>7.7</v>
      </c>
      <c r="C124" s="63">
        <v>2.8</v>
      </c>
      <c r="D124" s="63">
        <v>6.7</v>
      </c>
      <c r="E124" s="63">
        <v>2</v>
      </c>
      <c r="F124" s="63">
        <v>3</v>
      </c>
    </row>
    <row r="125" spans="1:6" ht="15">
      <c r="A125" s="63" t="s">
        <v>187</v>
      </c>
      <c r="B125" s="63">
        <v>6.3</v>
      </c>
      <c r="C125" s="63">
        <v>2.7</v>
      </c>
      <c r="D125" s="63">
        <v>4.9</v>
      </c>
      <c r="E125" s="63">
        <v>1.8</v>
      </c>
      <c r="F125" s="63">
        <v>3</v>
      </c>
    </row>
    <row r="126" spans="1:6" ht="15">
      <c r="A126" s="63" t="s">
        <v>187</v>
      </c>
      <c r="B126" s="63">
        <v>6.7</v>
      </c>
      <c r="C126" s="63">
        <v>3.3</v>
      </c>
      <c r="D126" s="63">
        <v>5.7</v>
      </c>
      <c r="E126" s="63">
        <v>2.1</v>
      </c>
      <c r="F126" s="63">
        <v>3</v>
      </c>
    </row>
    <row r="127" spans="1:6" ht="15">
      <c r="A127" s="63" t="s">
        <v>187</v>
      </c>
      <c r="B127" s="63">
        <v>7.2</v>
      </c>
      <c r="C127" s="63">
        <v>3.2</v>
      </c>
      <c r="D127" s="63">
        <v>6</v>
      </c>
      <c r="E127" s="63">
        <v>1.8</v>
      </c>
      <c r="F127" s="63">
        <v>3</v>
      </c>
    </row>
    <row r="128" spans="1:6" ht="15">
      <c r="A128" s="63" t="s">
        <v>187</v>
      </c>
      <c r="B128" s="63">
        <v>6.2</v>
      </c>
      <c r="C128" s="63">
        <v>2.8</v>
      </c>
      <c r="D128" s="63">
        <v>4.8</v>
      </c>
      <c r="E128" s="63">
        <v>1.8</v>
      </c>
      <c r="F128" s="63">
        <v>3</v>
      </c>
    </row>
    <row r="129" spans="1:6" ht="15">
      <c r="A129" s="63" t="s">
        <v>187</v>
      </c>
      <c r="B129" s="63">
        <v>6.1</v>
      </c>
      <c r="C129" s="63">
        <v>3</v>
      </c>
      <c r="D129" s="63">
        <v>4.9</v>
      </c>
      <c r="E129" s="63">
        <v>1.8</v>
      </c>
      <c r="F129" s="63">
        <v>3</v>
      </c>
    </row>
    <row r="130" spans="1:6" ht="15">
      <c r="A130" s="63" t="s">
        <v>187</v>
      </c>
      <c r="B130" s="63">
        <v>6.4</v>
      </c>
      <c r="C130" s="63">
        <v>2.8</v>
      </c>
      <c r="D130" s="63">
        <v>5.6</v>
      </c>
      <c r="E130" s="63">
        <v>2.1</v>
      </c>
      <c r="F130" s="63">
        <v>3</v>
      </c>
    </row>
    <row r="131" spans="1:6" ht="15">
      <c r="A131" s="63" t="s">
        <v>187</v>
      </c>
      <c r="B131" s="63">
        <v>7.2</v>
      </c>
      <c r="C131" s="63">
        <v>3</v>
      </c>
      <c r="D131" s="63">
        <v>5.8</v>
      </c>
      <c r="E131" s="63">
        <v>1.6</v>
      </c>
      <c r="F131" s="63">
        <v>3</v>
      </c>
    </row>
    <row r="132" spans="1:6" ht="15">
      <c r="A132" s="63" t="s">
        <v>187</v>
      </c>
      <c r="B132" s="63">
        <v>7.4</v>
      </c>
      <c r="C132" s="63">
        <v>2.8</v>
      </c>
      <c r="D132" s="63">
        <v>6.1</v>
      </c>
      <c r="E132" s="63">
        <v>1.9</v>
      </c>
      <c r="F132" s="63">
        <v>3</v>
      </c>
    </row>
    <row r="133" spans="1:6" ht="15">
      <c r="A133" s="63" t="s">
        <v>187</v>
      </c>
      <c r="B133" s="63">
        <v>7.9</v>
      </c>
      <c r="C133" s="63">
        <v>3.8</v>
      </c>
      <c r="D133" s="63">
        <v>6.4</v>
      </c>
      <c r="E133" s="63">
        <v>2</v>
      </c>
      <c r="F133" s="63">
        <v>3</v>
      </c>
    </row>
    <row r="134" spans="1:6" ht="15">
      <c r="A134" s="63" t="s">
        <v>187</v>
      </c>
      <c r="B134" s="63">
        <v>6.4</v>
      </c>
      <c r="C134" s="63">
        <v>2.8</v>
      </c>
      <c r="D134" s="63">
        <v>5.6</v>
      </c>
      <c r="E134" s="63">
        <v>2.2</v>
      </c>
      <c r="F134" s="63">
        <v>3</v>
      </c>
    </row>
    <row r="135" spans="1:6" ht="15">
      <c r="A135" s="63" t="s">
        <v>187</v>
      </c>
      <c r="B135" s="63">
        <v>6.3</v>
      </c>
      <c r="C135" s="63">
        <v>2.8</v>
      </c>
      <c r="D135" s="63">
        <v>5.1</v>
      </c>
      <c r="E135" s="63">
        <v>1.5</v>
      </c>
      <c r="F135" s="63">
        <v>3</v>
      </c>
    </row>
    <row r="136" spans="1:6" ht="15">
      <c r="A136" s="63" t="s">
        <v>187</v>
      </c>
      <c r="B136" s="63">
        <v>6.1</v>
      </c>
      <c r="C136" s="63">
        <v>2.6</v>
      </c>
      <c r="D136" s="63">
        <v>5.6</v>
      </c>
      <c r="E136" s="63">
        <v>1.4</v>
      </c>
      <c r="F136" s="63">
        <v>3</v>
      </c>
    </row>
    <row r="137" spans="1:6" ht="15">
      <c r="A137" s="63" t="s">
        <v>187</v>
      </c>
      <c r="B137" s="63">
        <v>7.7</v>
      </c>
      <c r="C137" s="63">
        <v>3</v>
      </c>
      <c r="D137" s="63">
        <v>6.1</v>
      </c>
      <c r="E137" s="63">
        <v>2.3</v>
      </c>
      <c r="F137" s="63">
        <v>3</v>
      </c>
    </row>
    <row r="138" spans="1:6" ht="15">
      <c r="A138" s="63" t="s">
        <v>187</v>
      </c>
      <c r="B138" s="63">
        <v>6.3</v>
      </c>
      <c r="C138" s="63">
        <v>3.4</v>
      </c>
      <c r="D138" s="63">
        <v>5.6</v>
      </c>
      <c r="E138" s="63">
        <v>2.4</v>
      </c>
      <c r="F138" s="63">
        <v>3</v>
      </c>
    </row>
    <row r="139" spans="1:6" ht="15">
      <c r="A139" s="63" t="s">
        <v>187</v>
      </c>
      <c r="B139" s="63">
        <v>6.4</v>
      </c>
      <c r="C139" s="63">
        <v>3.1</v>
      </c>
      <c r="D139" s="63">
        <v>5.5</v>
      </c>
      <c r="E139" s="63">
        <v>1.8</v>
      </c>
      <c r="F139" s="63">
        <v>3</v>
      </c>
    </row>
    <row r="140" spans="1:6" ht="15">
      <c r="A140" s="63" t="s">
        <v>187</v>
      </c>
      <c r="B140" s="63">
        <v>6</v>
      </c>
      <c r="C140" s="63">
        <v>3</v>
      </c>
      <c r="D140" s="63">
        <v>4.8</v>
      </c>
      <c r="E140" s="63">
        <v>1.8</v>
      </c>
      <c r="F140" s="63">
        <v>3</v>
      </c>
    </row>
    <row r="141" spans="1:6" ht="15">
      <c r="A141" s="63" t="s">
        <v>187</v>
      </c>
      <c r="B141" s="63">
        <v>6.9</v>
      </c>
      <c r="C141" s="63">
        <v>3.1</v>
      </c>
      <c r="D141" s="63">
        <v>5.4</v>
      </c>
      <c r="E141" s="63">
        <v>2.1</v>
      </c>
      <c r="F141" s="63">
        <v>3</v>
      </c>
    </row>
    <row r="142" spans="1:6" ht="15">
      <c r="A142" s="63" t="s">
        <v>187</v>
      </c>
      <c r="B142" s="63">
        <v>6.7</v>
      </c>
      <c r="C142" s="63">
        <v>3.1</v>
      </c>
      <c r="D142" s="63">
        <v>5.6</v>
      </c>
      <c r="E142" s="63">
        <v>2.4</v>
      </c>
      <c r="F142" s="63">
        <v>3</v>
      </c>
    </row>
    <row r="143" spans="1:6" ht="15">
      <c r="A143" s="63" t="s">
        <v>187</v>
      </c>
      <c r="B143" s="63">
        <v>6.9</v>
      </c>
      <c r="C143" s="63">
        <v>3.1</v>
      </c>
      <c r="D143" s="63">
        <v>5.1</v>
      </c>
      <c r="E143" s="63">
        <v>2.3</v>
      </c>
      <c r="F143" s="63">
        <v>3</v>
      </c>
    </row>
    <row r="144" spans="1:6" ht="15">
      <c r="A144" s="63" t="s">
        <v>187</v>
      </c>
      <c r="B144" s="63">
        <v>5.8</v>
      </c>
      <c r="C144" s="63">
        <v>2.7</v>
      </c>
      <c r="D144" s="63">
        <v>5.1</v>
      </c>
      <c r="E144" s="63">
        <v>1.9</v>
      </c>
      <c r="F144" s="63">
        <v>3</v>
      </c>
    </row>
    <row r="145" spans="1:6" ht="15">
      <c r="A145" s="63" t="s">
        <v>187</v>
      </c>
      <c r="B145" s="63">
        <v>6.8</v>
      </c>
      <c r="C145" s="63">
        <v>3.2</v>
      </c>
      <c r="D145" s="63">
        <v>5.9</v>
      </c>
      <c r="E145" s="63">
        <v>2.3</v>
      </c>
      <c r="F145" s="63">
        <v>3</v>
      </c>
    </row>
    <row r="146" spans="1:6" ht="15">
      <c r="A146" s="63" t="s">
        <v>187</v>
      </c>
      <c r="B146" s="63">
        <v>6.7</v>
      </c>
      <c r="C146" s="63">
        <v>3.3</v>
      </c>
      <c r="D146" s="63">
        <v>5.7</v>
      </c>
      <c r="E146" s="63">
        <v>2.5</v>
      </c>
      <c r="F146" s="63">
        <v>3</v>
      </c>
    </row>
    <row r="147" spans="1:6" ht="15">
      <c r="A147" s="63" t="s">
        <v>187</v>
      </c>
      <c r="B147" s="63">
        <v>6.7</v>
      </c>
      <c r="C147" s="63">
        <v>3</v>
      </c>
      <c r="D147" s="63">
        <v>5.2</v>
      </c>
      <c r="E147" s="63">
        <v>2.3</v>
      </c>
      <c r="F147" s="63">
        <v>3</v>
      </c>
    </row>
    <row r="148" spans="1:6" ht="15">
      <c r="A148" s="63" t="s">
        <v>187</v>
      </c>
      <c r="B148" s="63">
        <v>6.3</v>
      </c>
      <c r="C148" s="63">
        <v>2.5</v>
      </c>
      <c r="D148" s="63">
        <v>5</v>
      </c>
      <c r="E148" s="63">
        <v>1.9</v>
      </c>
      <c r="F148" s="63">
        <v>3</v>
      </c>
    </row>
    <row r="149" spans="1:6" ht="15">
      <c r="A149" s="63" t="s">
        <v>187</v>
      </c>
      <c r="B149" s="63">
        <v>6.5</v>
      </c>
      <c r="C149" s="63">
        <v>3</v>
      </c>
      <c r="D149" s="63">
        <v>5.2</v>
      </c>
      <c r="E149" s="63">
        <v>2</v>
      </c>
      <c r="F149" s="63">
        <v>3</v>
      </c>
    </row>
    <row r="150" spans="1:6" ht="15">
      <c r="A150" s="63" t="s">
        <v>187</v>
      </c>
      <c r="B150" s="63">
        <v>6.2</v>
      </c>
      <c r="C150" s="63">
        <v>3.4</v>
      </c>
      <c r="D150" s="63">
        <v>5.4</v>
      </c>
      <c r="E150" s="63">
        <v>2.3</v>
      </c>
      <c r="F150" s="63">
        <v>3</v>
      </c>
    </row>
    <row r="151" spans="1:6" ht="15">
      <c r="A151" s="63" t="s">
        <v>187</v>
      </c>
      <c r="B151" s="63">
        <v>5.9</v>
      </c>
      <c r="C151" s="63">
        <v>3</v>
      </c>
      <c r="D151" s="63">
        <v>5.1</v>
      </c>
      <c r="E151" s="63">
        <v>1.8</v>
      </c>
      <c r="F151" s="63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R11" sqref="R11"/>
    </sheetView>
  </sheetViews>
  <sheetFormatPr defaultColWidth="9.140625" defaultRowHeight="15"/>
  <cols>
    <col min="2" max="2" width="17.8515625" style="0" customWidth="1"/>
    <col min="10" max="10" width="10.7109375" style="0" customWidth="1"/>
  </cols>
  <sheetData>
    <row r="1" ht="15">
      <c r="A1" s="155" t="s">
        <v>102</v>
      </c>
    </row>
    <row r="2" spans="1:9" ht="15.75" thickBot="1">
      <c r="A2" s="186" t="s">
        <v>92</v>
      </c>
      <c r="B2" s="177"/>
      <c r="C2" s="177"/>
      <c r="D2" s="177"/>
      <c r="E2" s="177"/>
      <c r="F2" s="177"/>
      <c r="G2" s="177"/>
      <c r="H2" s="177"/>
      <c r="I2" s="117"/>
    </row>
    <row r="3" spans="1:9" ht="15.75" thickBot="1">
      <c r="A3" s="2"/>
      <c r="B3" s="187" t="s">
        <v>93</v>
      </c>
      <c r="C3" s="189" t="s">
        <v>94</v>
      </c>
      <c r="D3" s="190"/>
      <c r="E3" s="191"/>
      <c r="F3" s="192" t="s">
        <v>95</v>
      </c>
      <c r="G3" s="190"/>
      <c r="H3" s="193"/>
      <c r="I3" s="117"/>
    </row>
    <row r="4" spans="1:9" ht="24.75" customHeight="1" thickBot="1">
      <c r="A4" s="6"/>
      <c r="B4" s="188"/>
      <c r="C4" s="118" t="s">
        <v>96</v>
      </c>
      <c r="D4" s="4" t="s">
        <v>16</v>
      </c>
      <c r="E4" s="4" t="s">
        <v>45</v>
      </c>
      <c r="F4" s="4" t="s">
        <v>96</v>
      </c>
      <c r="G4" s="4" t="s">
        <v>16</v>
      </c>
      <c r="H4" s="5" t="s">
        <v>45</v>
      </c>
      <c r="I4" s="117"/>
    </row>
    <row r="5" spans="1:9" ht="15">
      <c r="A5" s="194" t="s">
        <v>26</v>
      </c>
      <c r="B5" s="9" t="s">
        <v>50</v>
      </c>
      <c r="C5" s="120">
        <v>0.11485990669608125</v>
      </c>
      <c r="D5" s="69">
        <v>50</v>
      </c>
      <c r="E5" s="64">
        <v>0.0969324900971224</v>
      </c>
      <c r="F5" s="64">
        <v>0.9776985498463118</v>
      </c>
      <c r="G5" s="69">
        <v>50</v>
      </c>
      <c r="H5" s="74">
        <v>0.45951315180593677</v>
      </c>
      <c r="I5" s="117"/>
    </row>
    <row r="6" spans="1:9" ht="15">
      <c r="A6" s="173"/>
      <c r="B6" s="12" t="s">
        <v>51</v>
      </c>
      <c r="C6" s="121">
        <v>0.09624091191683512</v>
      </c>
      <c r="D6" s="70">
        <v>50</v>
      </c>
      <c r="E6" s="122" t="s">
        <v>97</v>
      </c>
      <c r="F6" s="65">
        <v>0.9778356786773518</v>
      </c>
      <c r="G6" s="70">
        <v>50</v>
      </c>
      <c r="H6" s="75">
        <v>0.464737039277688</v>
      </c>
      <c r="I6" s="117"/>
    </row>
    <row r="7" spans="1:9" ht="15">
      <c r="A7" s="173"/>
      <c r="B7" s="12" t="s">
        <v>53</v>
      </c>
      <c r="C7" s="121">
        <v>0.11503428728233746</v>
      </c>
      <c r="D7" s="70">
        <v>50</v>
      </c>
      <c r="E7" s="65">
        <v>0.09586799634392347</v>
      </c>
      <c r="F7" s="65">
        <v>0.9711793970812272</v>
      </c>
      <c r="G7" s="70">
        <v>50</v>
      </c>
      <c r="H7" s="75">
        <v>0.2583147454314645</v>
      </c>
      <c r="I7" s="117"/>
    </row>
    <row r="8" spans="1:11" ht="15">
      <c r="A8" s="172" t="s">
        <v>27</v>
      </c>
      <c r="B8" s="12" t="s">
        <v>50</v>
      </c>
      <c r="C8" s="121">
        <v>0.1046775427493374</v>
      </c>
      <c r="D8" s="70">
        <v>50</v>
      </c>
      <c r="E8" s="122" t="s">
        <v>97</v>
      </c>
      <c r="F8" s="65">
        <v>0.9717195198867258</v>
      </c>
      <c r="G8" s="70">
        <v>50</v>
      </c>
      <c r="H8" s="75">
        <v>0.27152639390440203</v>
      </c>
      <c r="I8" s="117"/>
      <c r="K8" s="126" t="s">
        <v>112</v>
      </c>
    </row>
    <row r="9" spans="1:11" ht="16.5">
      <c r="A9" s="173"/>
      <c r="B9" s="12" t="s">
        <v>51</v>
      </c>
      <c r="C9" s="121">
        <v>0.12066503937554152</v>
      </c>
      <c r="D9" s="70">
        <v>50</v>
      </c>
      <c r="E9" s="65">
        <v>0.06630794405381973</v>
      </c>
      <c r="F9" s="65">
        <v>0.9741332820395813</v>
      </c>
      <c r="G9" s="70">
        <v>50</v>
      </c>
      <c r="H9" s="75">
        <v>0.3379951082609939</v>
      </c>
      <c r="I9" s="117"/>
      <c r="K9" s="156" t="s">
        <v>128</v>
      </c>
    </row>
    <row r="10" spans="1:11" ht="15">
      <c r="A10" s="173"/>
      <c r="B10" s="12" t="s">
        <v>53</v>
      </c>
      <c r="C10" s="121">
        <v>0.12787168429870385</v>
      </c>
      <c r="D10" s="70">
        <v>50</v>
      </c>
      <c r="E10" s="65">
        <v>0.03997390331726711</v>
      </c>
      <c r="F10" s="65">
        <v>0.967390531083595</v>
      </c>
      <c r="G10" s="70">
        <v>50</v>
      </c>
      <c r="H10" s="75">
        <v>0.18089604036678716</v>
      </c>
      <c r="I10" s="117"/>
      <c r="K10" s="126" t="s">
        <v>113</v>
      </c>
    </row>
    <row r="11" spans="1:11" ht="15">
      <c r="A11" s="172" t="s">
        <v>28</v>
      </c>
      <c r="B11" s="12" t="s">
        <v>50</v>
      </c>
      <c r="C11" s="121">
        <v>0.15339772542922808</v>
      </c>
      <c r="D11" s="70">
        <v>50</v>
      </c>
      <c r="E11" s="65">
        <v>0.004886233632493619</v>
      </c>
      <c r="F11" s="65">
        <v>0.9549767850221537</v>
      </c>
      <c r="G11" s="70">
        <v>50</v>
      </c>
      <c r="H11" s="75">
        <v>0.054811467146408534</v>
      </c>
      <c r="I11" s="117"/>
      <c r="K11" s="157" t="s">
        <v>114</v>
      </c>
    </row>
    <row r="12" spans="1:11" ht="15">
      <c r="A12" s="173"/>
      <c r="B12" s="12" t="s">
        <v>51</v>
      </c>
      <c r="C12" s="121">
        <v>0.11712123583514995</v>
      </c>
      <c r="D12" s="70">
        <v>50</v>
      </c>
      <c r="E12" s="65">
        <v>0.08385345292891301</v>
      </c>
      <c r="F12" s="65">
        <v>0.9660044025557317</v>
      </c>
      <c r="G12" s="70">
        <v>50</v>
      </c>
      <c r="H12" s="75">
        <v>0.15847783834803209</v>
      </c>
      <c r="I12" s="117"/>
      <c r="K12" s="157" t="s">
        <v>115</v>
      </c>
    </row>
    <row r="13" spans="1:11" ht="15">
      <c r="A13" s="173"/>
      <c r="B13" s="12" t="s">
        <v>53</v>
      </c>
      <c r="C13" s="121">
        <v>0.11360588567240276</v>
      </c>
      <c r="D13" s="70">
        <v>50</v>
      </c>
      <c r="E13" s="65">
        <v>0.12479679647244518</v>
      </c>
      <c r="F13" s="65">
        <v>0.9621864429039161</v>
      </c>
      <c r="G13" s="70">
        <v>50</v>
      </c>
      <c r="H13" s="75">
        <v>0.10977536948719871</v>
      </c>
      <c r="I13" s="117"/>
      <c r="K13" s="157" t="s">
        <v>116</v>
      </c>
    </row>
    <row r="14" spans="1:11" ht="15.75" thickBot="1">
      <c r="A14" s="174" t="s">
        <v>29</v>
      </c>
      <c r="B14" s="12" t="s">
        <v>50</v>
      </c>
      <c r="C14" s="121">
        <v>0.34876021352999365</v>
      </c>
      <c r="D14" s="70">
        <v>50</v>
      </c>
      <c r="E14" s="65">
        <v>5.83830964641814E-17</v>
      </c>
      <c r="F14" s="65">
        <v>0.7997644575826326</v>
      </c>
      <c r="G14" s="70">
        <v>50</v>
      </c>
      <c r="H14" s="75">
        <v>8.658572801904417E-07</v>
      </c>
      <c r="I14" s="119" t="s">
        <v>100</v>
      </c>
      <c r="K14" s="157" t="s">
        <v>117</v>
      </c>
    </row>
    <row r="15" spans="1:11" ht="15">
      <c r="A15" s="173"/>
      <c r="B15" s="12" t="s">
        <v>51</v>
      </c>
      <c r="C15" s="121">
        <v>0.1476988481980463</v>
      </c>
      <c r="D15" s="70">
        <v>50</v>
      </c>
      <c r="E15" s="65">
        <v>0.008145670661104408</v>
      </c>
      <c r="F15" s="65">
        <v>0.9476263360595415</v>
      </c>
      <c r="G15" s="70">
        <v>50</v>
      </c>
      <c r="H15" s="75">
        <v>0.027277804140824213</v>
      </c>
      <c r="I15" s="119" t="s">
        <v>101</v>
      </c>
      <c r="K15" s="157" t="s">
        <v>118</v>
      </c>
    </row>
    <row r="16" spans="1:11" ht="15.75" thickBot="1">
      <c r="A16" s="175"/>
      <c r="B16" s="26" t="s">
        <v>53</v>
      </c>
      <c r="C16" s="123">
        <v>0.12077135976774023</v>
      </c>
      <c r="D16" s="73">
        <v>50</v>
      </c>
      <c r="E16" s="68">
        <v>0.06583310490736097</v>
      </c>
      <c r="F16" s="68">
        <v>0.9597714703175076</v>
      </c>
      <c r="G16" s="73">
        <v>50</v>
      </c>
      <c r="H16" s="124">
        <v>0.08695418794687461</v>
      </c>
      <c r="I16" s="117"/>
      <c r="K16" s="158"/>
    </row>
    <row r="17" spans="1:11" ht="16.5">
      <c r="A17" s="176" t="s">
        <v>98</v>
      </c>
      <c r="B17" s="177"/>
      <c r="C17" s="1"/>
      <c r="D17" s="1"/>
      <c r="E17" s="1"/>
      <c r="F17" s="1"/>
      <c r="G17" s="1"/>
      <c r="H17" s="1"/>
      <c r="I17" s="117"/>
      <c r="K17" s="159" t="s">
        <v>129</v>
      </c>
    </row>
    <row r="18" spans="1:11" ht="15">
      <c r="A18" s="176" t="s">
        <v>99</v>
      </c>
      <c r="B18" s="177"/>
      <c r="C18" s="177"/>
      <c r="D18" s="1"/>
      <c r="E18" s="1"/>
      <c r="F18" s="1"/>
      <c r="G18" s="1"/>
      <c r="H18" s="1"/>
      <c r="I18" s="117"/>
      <c r="K18" s="157" t="s">
        <v>113</v>
      </c>
    </row>
    <row r="19" ht="15">
      <c r="K19" s="157" t="s">
        <v>119</v>
      </c>
    </row>
    <row r="20" spans="1:11" ht="15.75" thickBot="1">
      <c r="A20" s="178" t="s">
        <v>103</v>
      </c>
      <c r="B20" s="179"/>
      <c r="C20" s="179"/>
      <c r="D20" s="179"/>
      <c r="E20" s="179"/>
      <c r="F20" s="179"/>
      <c r="G20" s="126"/>
      <c r="K20" s="157" t="s">
        <v>120</v>
      </c>
    </row>
    <row r="21" spans="1:11" ht="25.5" thickBot="1">
      <c r="A21" s="127"/>
      <c r="B21" s="128"/>
      <c r="C21" s="129" t="s">
        <v>104</v>
      </c>
      <c r="D21" s="130" t="s">
        <v>105</v>
      </c>
      <c r="E21" s="130" t="s">
        <v>106</v>
      </c>
      <c r="F21" s="131" t="s">
        <v>45</v>
      </c>
      <c r="G21" s="126"/>
      <c r="K21" s="157" t="s">
        <v>121</v>
      </c>
    </row>
    <row r="22" spans="1:11" ht="15">
      <c r="A22" s="180" t="s">
        <v>26</v>
      </c>
      <c r="B22" s="132" t="s">
        <v>107</v>
      </c>
      <c r="C22" s="133">
        <v>7.38109174780128</v>
      </c>
      <c r="D22" s="134">
        <v>2</v>
      </c>
      <c r="E22" s="134">
        <v>147</v>
      </c>
      <c r="F22" s="135">
        <v>0.0008817887814641468</v>
      </c>
      <c r="G22" s="126"/>
      <c r="K22" s="157" t="s">
        <v>122</v>
      </c>
    </row>
    <row r="23" spans="1:11" ht="15">
      <c r="A23" s="168"/>
      <c r="B23" s="136" t="s">
        <v>108</v>
      </c>
      <c r="C23" s="137">
        <v>6.3527200204826935</v>
      </c>
      <c r="D23" s="138">
        <v>2</v>
      </c>
      <c r="E23" s="138">
        <v>147</v>
      </c>
      <c r="F23" s="139">
        <v>0.002258527783621857</v>
      </c>
      <c r="G23" s="126"/>
      <c r="K23" s="157" t="s">
        <v>123</v>
      </c>
    </row>
    <row r="24" spans="1:11" ht="24">
      <c r="A24" s="168"/>
      <c r="B24" s="136" t="s">
        <v>109</v>
      </c>
      <c r="C24" s="137">
        <v>6.3527200204826935</v>
      </c>
      <c r="D24" s="138">
        <v>2</v>
      </c>
      <c r="E24" s="140">
        <v>119.8947962421965</v>
      </c>
      <c r="F24" s="139">
        <v>0.0023859600909819146</v>
      </c>
      <c r="G24" s="126"/>
      <c r="K24" s="157" t="s">
        <v>124</v>
      </c>
    </row>
    <row r="25" spans="1:11" ht="24">
      <c r="A25" s="169"/>
      <c r="B25" s="141" t="s">
        <v>110</v>
      </c>
      <c r="C25" s="142">
        <v>7.441911666904735</v>
      </c>
      <c r="D25" s="143">
        <v>2</v>
      </c>
      <c r="E25" s="143">
        <v>147</v>
      </c>
      <c r="F25" s="144">
        <v>0.0008343923534724457</v>
      </c>
      <c r="G25" s="153"/>
      <c r="H25" s="154"/>
      <c r="I25" s="154"/>
      <c r="K25" s="157" t="s">
        <v>125</v>
      </c>
    </row>
    <row r="26" spans="1:11" ht="15">
      <c r="A26" s="167" t="s">
        <v>27</v>
      </c>
      <c r="B26" s="145" t="s">
        <v>107</v>
      </c>
      <c r="C26" s="146">
        <v>0.6006218158611856</v>
      </c>
      <c r="D26" s="147">
        <v>2</v>
      </c>
      <c r="E26" s="147">
        <v>147</v>
      </c>
      <c r="F26" s="148">
        <v>0.5498108079674354</v>
      </c>
      <c r="G26" s="126"/>
      <c r="K26" s="157" t="s">
        <v>126</v>
      </c>
    </row>
    <row r="27" spans="1:11" ht="15">
      <c r="A27" s="168"/>
      <c r="B27" s="136" t="s">
        <v>108</v>
      </c>
      <c r="C27" s="137">
        <v>0.5902115655853304</v>
      </c>
      <c r="D27" s="138">
        <v>2</v>
      </c>
      <c r="E27" s="138">
        <v>147</v>
      </c>
      <c r="F27" s="139">
        <v>0.5555178984739076</v>
      </c>
      <c r="G27" s="126"/>
      <c r="K27" s="157" t="s">
        <v>127</v>
      </c>
    </row>
    <row r="28" spans="1:7" ht="24">
      <c r="A28" s="168"/>
      <c r="B28" s="136" t="s">
        <v>109</v>
      </c>
      <c r="C28" s="137">
        <v>0.5902115655853304</v>
      </c>
      <c r="D28" s="138">
        <v>2</v>
      </c>
      <c r="E28" s="140">
        <v>139.86880574115145</v>
      </c>
      <c r="F28" s="139">
        <v>0.5555842900503101</v>
      </c>
      <c r="G28" s="126"/>
    </row>
    <row r="29" spans="1:13" ht="24.75" thickBot="1">
      <c r="A29" s="169"/>
      <c r="B29" s="141" t="s">
        <v>110</v>
      </c>
      <c r="C29" s="142">
        <v>0.5565114840051092</v>
      </c>
      <c r="D29" s="143">
        <v>2</v>
      </c>
      <c r="E29" s="143">
        <v>147</v>
      </c>
      <c r="F29" s="144">
        <v>0.5744080643409616</v>
      </c>
      <c r="G29" s="153"/>
      <c r="H29" s="154"/>
      <c r="I29" s="154"/>
      <c r="K29" s="181" t="s">
        <v>130</v>
      </c>
      <c r="L29" s="182"/>
      <c r="M29" s="182"/>
    </row>
    <row r="30" spans="1:13" ht="15">
      <c r="A30" s="167" t="s">
        <v>28</v>
      </c>
      <c r="B30" s="145" t="s">
        <v>107</v>
      </c>
      <c r="C30" s="146">
        <v>20.68354288216212</v>
      </c>
      <c r="D30" s="147">
        <v>2</v>
      </c>
      <c r="E30" s="147">
        <v>147</v>
      </c>
      <c r="F30" s="148">
        <v>1.216060604268265E-08</v>
      </c>
      <c r="G30" s="126"/>
      <c r="K30" s="183" t="s">
        <v>131</v>
      </c>
      <c r="L30" s="184"/>
      <c r="M30" s="160">
        <v>146.66324921252593</v>
      </c>
    </row>
    <row r="31" spans="1:13" ht="15.75" thickBot="1">
      <c r="A31" s="168"/>
      <c r="B31" s="136" t="s">
        <v>108</v>
      </c>
      <c r="C31" s="137">
        <v>19.480338801923576</v>
      </c>
      <c r="D31" s="138">
        <v>2</v>
      </c>
      <c r="E31" s="138">
        <v>147</v>
      </c>
      <c r="F31" s="139">
        <v>3.1287566394085397E-08</v>
      </c>
      <c r="G31" s="126"/>
      <c r="K31" s="185" t="s">
        <v>132</v>
      </c>
      <c r="L31" s="136" t="s">
        <v>133</v>
      </c>
      <c r="M31" s="161">
        <v>7.04526169571257</v>
      </c>
    </row>
    <row r="32" spans="1:13" ht="24">
      <c r="A32" s="168"/>
      <c r="B32" s="136" t="s">
        <v>109</v>
      </c>
      <c r="C32" s="137">
        <v>19.480338801923576</v>
      </c>
      <c r="D32" s="138">
        <v>2</v>
      </c>
      <c r="E32" s="140">
        <v>110.52369183084222</v>
      </c>
      <c r="F32" s="139">
        <v>5.6616027212035303E-08</v>
      </c>
      <c r="G32" s="126"/>
      <c r="K32" s="168"/>
      <c r="L32" s="136" t="s">
        <v>105</v>
      </c>
      <c r="M32" s="162">
        <v>20</v>
      </c>
    </row>
    <row r="33" spans="1:13" ht="24">
      <c r="A33" s="169"/>
      <c r="B33" s="141" t="s">
        <v>110</v>
      </c>
      <c r="C33" s="142">
        <v>20.41931756245639</v>
      </c>
      <c r="D33" s="143">
        <v>2</v>
      </c>
      <c r="E33" s="143">
        <v>147</v>
      </c>
      <c r="F33" s="144">
        <v>1.4949690341876624E-08</v>
      </c>
      <c r="G33" s="153"/>
      <c r="H33" s="154"/>
      <c r="I33" s="154"/>
      <c r="K33" s="168"/>
      <c r="L33" s="136" t="s">
        <v>106</v>
      </c>
      <c r="M33" s="161">
        <v>77566.75126903546</v>
      </c>
    </row>
    <row r="34" spans="1:13" ht="15.75" thickBot="1">
      <c r="A34" s="170" t="s">
        <v>29</v>
      </c>
      <c r="B34" s="145" t="s">
        <v>107</v>
      </c>
      <c r="C34" s="146">
        <v>19.651743763869685</v>
      </c>
      <c r="D34" s="147">
        <v>2</v>
      </c>
      <c r="E34" s="147">
        <v>147</v>
      </c>
      <c r="F34" s="148">
        <v>2.7326355984959253E-08</v>
      </c>
      <c r="G34" s="126"/>
      <c r="K34" s="171"/>
      <c r="L34" s="149" t="s">
        <v>45</v>
      </c>
      <c r="M34" s="164">
        <v>3.5781060194032466E-20</v>
      </c>
    </row>
    <row r="35" spans="1:13" ht="15">
      <c r="A35" s="168"/>
      <c r="B35" s="136" t="s">
        <v>108</v>
      </c>
      <c r="C35" s="137">
        <v>19.89243867487145</v>
      </c>
      <c r="D35" s="138">
        <v>2</v>
      </c>
      <c r="E35" s="138">
        <v>147</v>
      </c>
      <c r="F35" s="139">
        <v>2.2605197404058578E-08</v>
      </c>
      <c r="G35" s="126"/>
      <c r="K35" s="163" t="s">
        <v>134</v>
      </c>
      <c r="L35" s="125"/>
      <c r="M35" s="125"/>
    </row>
    <row r="36" spans="1:11" ht="24">
      <c r="A36" s="168"/>
      <c r="B36" s="136" t="s">
        <v>109</v>
      </c>
      <c r="C36" s="137">
        <v>19.892438674871446</v>
      </c>
      <c r="D36" s="138">
        <v>2</v>
      </c>
      <c r="E36" s="140">
        <v>128.04129404190496</v>
      </c>
      <c r="F36" s="139">
        <v>2.998867634259407E-08</v>
      </c>
      <c r="G36" s="126"/>
      <c r="K36" s="126"/>
    </row>
    <row r="37" spans="1:7" ht="24.75" thickBot="1">
      <c r="A37" s="171"/>
      <c r="B37" s="149" t="s">
        <v>110</v>
      </c>
      <c r="C37" s="150">
        <v>20.22857940446864</v>
      </c>
      <c r="D37" s="151">
        <v>2</v>
      </c>
      <c r="E37" s="151">
        <v>147</v>
      </c>
      <c r="F37" s="152">
        <v>1.7359006759383565E-08</v>
      </c>
      <c r="G37" s="126"/>
    </row>
  </sheetData>
  <sheetProtection/>
  <mergeCells count="18">
    <mergeCell ref="K29:M29"/>
    <mergeCell ref="K30:L30"/>
    <mergeCell ref="K31:K34"/>
    <mergeCell ref="A2:H2"/>
    <mergeCell ref="B3:B4"/>
    <mergeCell ref="C3:E3"/>
    <mergeCell ref="F3:H3"/>
    <mergeCell ref="A5:A7"/>
    <mergeCell ref="A8:A10"/>
    <mergeCell ref="A26:A29"/>
    <mergeCell ref="A30:A33"/>
    <mergeCell ref="A34:A37"/>
    <mergeCell ref="A11:A13"/>
    <mergeCell ref="A14:A16"/>
    <mergeCell ref="A17:B17"/>
    <mergeCell ref="A18:C18"/>
    <mergeCell ref="A20:F20"/>
    <mergeCell ref="A22:A25"/>
  </mergeCells>
  <conditionalFormatting sqref="H5:H16">
    <cfRule type="cellIs" priority="1" dxfId="1" operator="lessThan" stopIfTrue="1">
      <formula>0.05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42" sqref="I42"/>
    </sheetView>
  </sheetViews>
  <sheetFormatPr defaultColWidth="9.140625" defaultRowHeight="15"/>
  <sheetData>
    <row r="1" ht="15">
      <c r="A1" t="s">
        <v>111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1:N28"/>
  <sheetViews>
    <sheetView zoomScalePageLayoutView="0" workbookViewId="0" topLeftCell="A1">
      <selection activeCell="M22" sqref="M22"/>
    </sheetView>
  </sheetViews>
  <sheetFormatPr defaultColWidth="9.140625" defaultRowHeight="15"/>
  <cols>
    <col min="4" max="4" width="11.7109375" style="0" customWidth="1"/>
  </cols>
  <sheetData>
    <row r="1" spans="4:10" ht="15.75" thickBot="1">
      <c r="D1" s="202" t="s">
        <v>25</v>
      </c>
      <c r="E1" s="201"/>
      <c r="F1" s="201"/>
      <c r="G1" s="201"/>
      <c r="H1" s="201"/>
      <c r="I1" s="201"/>
      <c r="J1" s="30"/>
    </row>
    <row r="2" spans="4:10" ht="25.5" thickBot="1">
      <c r="D2" s="31"/>
      <c r="E2" s="32"/>
      <c r="F2" s="33" t="s">
        <v>26</v>
      </c>
      <c r="G2" s="34" t="s">
        <v>27</v>
      </c>
      <c r="H2" s="34" t="s">
        <v>28</v>
      </c>
      <c r="I2" s="35" t="s">
        <v>29</v>
      </c>
      <c r="J2" s="30"/>
    </row>
    <row r="3" spans="4:14" ht="24.75" thickBot="1">
      <c r="D3" s="203" t="s">
        <v>30</v>
      </c>
      <c r="E3" s="36" t="s">
        <v>26</v>
      </c>
      <c r="F3" s="37">
        <v>0.26500816326531906</v>
      </c>
      <c r="G3" s="38">
        <v>0.09272108843537534</v>
      </c>
      <c r="H3" s="38">
        <v>0.16751428571429164</v>
      </c>
      <c r="I3" s="39">
        <v>0.03840136054421922</v>
      </c>
      <c r="J3" s="30"/>
      <c r="K3" s="86">
        <f>AVERAGE(F12,F16,F20)</f>
        <v>0.26500816326531906</v>
      </c>
      <c r="L3" s="87">
        <f aca="true" t="shared" si="0" ref="L3:N6">AVERAGE(G12,G16,G20)</f>
        <v>0.09272108843537534</v>
      </c>
      <c r="M3" s="87">
        <f t="shared" si="0"/>
        <v>0.16751428571429164</v>
      </c>
      <c r="N3" s="88">
        <f>AVERAGE(I12,I16,I20)</f>
        <v>0.03840136054421922</v>
      </c>
    </row>
    <row r="4" spans="4:14" ht="24">
      <c r="D4" s="196"/>
      <c r="E4" s="40" t="s">
        <v>27</v>
      </c>
      <c r="F4" s="41">
        <v>0.09272108843537534</v>
      </c>
      <c r="G4" s="42">
        <v>0.11538775510204079</v>
      </c>
      <c r="H4" s="42">
        <v>0.05524353741496539</v>
      </c>
      <c r="I4" s="43">
        <v>0.032710204081633054</v>
      </c>
      <c r="J4" s="30"/>
      <c r="K4" s="89">
        <f>AVERAGE(F13,F17,F21)</f>
        <v>0.09272108843537534</v>
      </c>
      <c r="L4" s="90">
        <f t="shared" si="0"/>
        <v>0.11538775510204079</v>
      </c>
      <c r="M4" s="90">
        <f t="shared" si="0"/>
        <v>0.055243537414965384</v>
      </c>
      <c r="N4" s="91">
        <f t="shared" si="0"/>
        <v>0.032710204081633054</v>
      </c>
    </row>
    <row r="5" spans="4:14" ht="24">
      <c r="D5" s="196"/>
      <c r="E5" s="40" t="s">
        <v>28</v>
      </c>
      <c r="F5" s="41">
        <v>0.16751428571429164</v>
      </c>
      <c r="G5" s="42">
        <v>0.05524353741496539</v>
      </c>
      <c r="H5" s="42">
        <v>0.18518775510204086</v>
      </c>
      <c r="I5" s="43">
        <v>0.0426653061224485</v>
      </c>
      <c r="J5" s="30"/>
      <c r="K5" s="89">
        <f>AVERAGE(F14,F18,F22)</f>
        <v>0.16751428571429164</v>
      </c>
      <c r="L5" s="90">
        <f t="shared" si="0"/>
        <v>0.055243537414965384</v>
      </c>
      <c r="M5" s="90">
        <f t="shared" si="0"/>
        <v>0.18518775510204089</v>
      </c>
      <c r="N5" s="91">
        <f t="shared" si="0"/>
        <v>0.04266530612244851</v>
      </c>
    </row>
    <row r="6" spans="4:14" ht="24.75" thickBot="1">
      <c r="D6" s="199"/>
      <c r="E6" s="44" t="s">
        <v>29</v>
      </c>
      <c r="F6" s="45">
        <v>0.03840136054421922</v>
      </c>
      <c r="G6" s="46">
        <v>0.032710204081633054</v>
      </c>
      <c r="H6" s="46">
        <v>0.0426653061224485</v>
      </c>
      <c r="I6" s="47">
        <v>0.04188163265306161</v>
      </c>
      <c r="J6" s="30"/>
      <c r="K6" s="92">
        <f>AVERAGE(F15,F19,F23)</f>
        <v>0.03840136054421922</v>
      </c>
      <c r="L6" s="93">
        <f t="shared" si="0"/>
        <v>0.032710204081633054</v>
      </c>
      <c r="M6" s="93">
        <f t="shared" si="0"/>
        <v>0.04266530612244851</v>
      </c>
      <c r="N6" s="94">
        <f t="shared" si="0"/>
        <v>0.04188163265306161</v>
      </c>
    </row>
    <row r="7" spans="4:10" ht="15">
      <c r="D7" s="200" t="s">
        <v>31</v>
      </c>
      <c r="E7" s="201"/>
      <c r="F7" s="201"/>
      <c r="G7" s="201"/>
      <c r="H7" s="29"/>
      <c r="I7" s="29"/>
      <c r="J7" s="30"/>
    </row>
    <row r="10" spans="4:10" ht="15.75" thickBot="1">
      <c r="D10" s="202" t="s">
        <v>32</v>
      </c>
      <c r="E10" s="201"/>
      <c r="F10" s="201"/>
      <c r="G10" s="201"/>
      <c r="H10" s="201"/>
      <c r="I10" s="201"/>
      <c r="J10" s="30"/>
    </row>
    <row r="11" spans="4:10" ht="25.5" thickBot="1">
      <c r="D11" s="204" t="s">
        <v>33</v>
      </c>
      <c r="E11" s="205"/>
      <c r="F11" s="33" t="s">
        <v>26</v>
      </c>
      <c r="G11" s="34" t="s">
        <v>27</v>
      </c>
      <c r="H11" s="34" t="s">
        <v>28</v>
      </c>
      <c r="I11" s="35" t="s">
        <v>29</v>
      </c>
      <c r="J11" s="30"/>
    </row>
    <row r="12" spans="4:10" ht="24">
      <c r="D12" s="206" t="s">
        <v>34</v>
      </c>
      <c r="E12" s="36" t="s">
        <v>26</v>
      </c>
      <c r="F12" s="37">
        <v>0.12424897959183391</v>
      </c>
      <c r="G12" s="38">
        <v>0.09921632653061431</v>
      </c>
      <c r="H12" s="38">
        <v>0.01635510204081847</v>
      </c>
      <c r="I12" s="39">
        <v>0.010330612244899206</v>
      </c>
      <c r="J12" s="30"/>
    </row>
    <row r="13" spans="4:10" ht="24">
      <c r="D13" s="196"/>
      <c r="E13" s="40" t="s">
        <v>27</v>
      </c>
      <c r="F13" s="41">
        <v>0.09921632653061431</v>
      </c>
      <c r="G13" s="42">
        <v>0.14368979591836767</v>
      </c>
      <c r="H13" s="42">
        <v>0.011697959183671785</v>
      </c>
      <c r="I13" s="43">
        <v>0.00929795918367357</v>
      </c>
      <c r="J13" s="30"/>
    </row>
    <row r="14" spans="4:10" ht="24">
      <c r="D14" s="196"/>
      <c r="E14" s="40" t="s">
        <v>28</v>
      </c>
      <c r="F14" s="41">
        <v>0.01635510204081847</v>
      </c>
      <c r="G14" s="42">
        <v>0.011697959183671785</v>
      </c>
      <c r="H14" s="42">
        <v>0.030159183673468183</v>
      </c>
      <c r="I14" s="43">
        <v>0.006069387755102376</v>
      </c>
      <c r="J14" s="30"/>
    </row>
    <row r="15" spans="4:10" ht="24">
      <c r="D15" s="197"/>
      <c r="E15" s="48" t="s">
        <v>29</v>
      </c>
      <c r="F15" s="49">
        <v>0.010330612244899206</v>
      </c>
      <c r="G15" s="50">
        <v>0.00929795918367357</v>
      </c>
      <c r="H15" s="50">
        <v>0.006069387755102376</v>
      </c>
      <c r="I15" s="51">
        <v>0.011106122448979645</v>
      </c>
      <c r="J15" s="30"/>
    </row>
    <row r="16" spans="4:10" ht="24">
      <c r="D16" s="195" t="s">
        <v>35</v>
      </c>
      <c r="E16" s="52" t="s">
        <v>26</v>
      </c>
      <c r="F16" s="53">
        <v>0.2664326530612336</v>
      </c>
      <c r="G16" s="54">
        <v>0.08518367346938488</v>
      </c>
      <c r="H16" s="54">
        <v>0.18289795918367444</v>
      </c>
      <c r="I16" s="55">
        <v>0.05577959183673515</v>
      </c>
      <c r="J16" s="30"/>
    </row>
    <row r="17" spans="4:10" ht="24">
      <c r="D17" s="196"/>
      <c r="E17" s="40" t="s">
        <v>27</v>
      </c>
      <c r="F17" s="41">
        <v>0.08518367346938488</v>
      </c>
      <c r="G17" s="42">
        <v>0.09846938775510054</v>
      </c>
      <c r="H17" s="42">
        <v>0.08265306122449245</v>
      </c>
      <c r="I17" s="43">
        <v>0.04120408163265336</v>
      </c>
      <c r="J17" s="30"/>
    </row>
    <row r="18" spans="4:10" ht="24">
      <c r="D18" s="196"/>
      <c r="E18" s="40" t="s">
        <v>28</v>
      </c>
      <c r="F18" s="41">
        <v>0.18289795918367444</v>
      </c>
      <c r="G18" s="42">
        <v>0.08265306122449245</v>
      </c>
      <c r="H18" s="42">
        <v>0.2208163265306181</v>
      </c>
      <c r="I18" s="43">
        <v>0.07310204081632718</v>
      </c>
      <c r="J18" s="30"/>
    </row>
    <row r="19" spans="4:10" ht="24">
      <c r="D19" s="197"/>
      <c r="E19" s="48" t="s">
        <v>29</v>
      </c>
      <c r="F19" s="49">
        <v>0.05577959183673515</v>
      </c>
      <c r="G19" s="50">
        <v>0.04120408163265336</v>
      </c>
      <c r="H19" s="50">
        <v>0.07310204081632718</v>
      </c>
      <c r="I19" s="51">
        <v>0.03910612244897913</v>
      </c>
      <c r="J19" s="30"/>
    </row>
    <row r="20" spans="4:10" ht="24">
      <c r="D20" s="195" t="s">
        <v>36</v>
      </c>
      <c r="E20" s="52" t="s">
        <v>26</v>
      </c>
      <c r="F20" s="53">
        <v>0.4043428571428897</v>
      </c>
      <c r="G20" s="54">
        <v>0.09376326530612686</v>
      </c>
      <c r="H20" s="54">
        <v>0.30328979591838207</v>
      </c>
      <c r="I20" s="55">
        <v>0.0490938775510233</v>
      </c>
      <c r="J20" s="30"/>
    </row>
    <row r="21" spans="4:10" ht="24">
      <c r="D21" s="196"/>
      <c r="E21" s="40" t="s">
        <v>27</v>
      </c>
      <c r="F21" s="41">
        <v>0.09376326530612686</v>
      </c>
      <c r="G21" s="42">
        <v>0.10400408163265412</v>
      </c>
      <c r="H21" s="42">
        <v>0.07137959183673193</v>
      </c>
      <c r="I21" s="43">
        <v>0.047628571428572235</v>
      </c>
      <c r="J21" s="30"/>
    </row>
    <row r="22" spans="4:10" ht="24">
      <c r="D22" s="196"/>
      <c r="E22" s="40" t="s">
        <v>28</v>
      </c>
      <c r="F22" s="41">
        <v>0.30328979591838207</v>
      </c>
      <c r="G22" s="42">
        <v>0.07137959183673193</v>
      </c>
      <c r="H22" s="42">
        <v>0.3045877551020363</v>
      </c>
      <c r="I22" s="43">
        <v>0.04882448979591596</v>
      </c>
      <c r="J22" s="30"/>
    </row>
    <row r="23" spans="4:10" ht="24">
      <c r="D23" s="197"/>
      <c r="E23" s="48" t="s">
        <v>29</v>
      </c>
      <c r="F23" s="49">
        <v>0.0490938775510233</v>
      </c>
      <c r="G23" s="50">
        <v>0.047628571428572235</v>
      </c>
      <c r="H23" s="50">
        <v>0.04882448979591596</v>
      </c>
      <c r="I23" s="51">
        <v>0.07543265306122604</v>
      </c>
      <c r="J23" s="30"/>
    </row>
    <row r="24" spans="4:10" ht="24.75" thickBot="1">
      <c r="D24" s="198" t="s">
        <v>37</v>
      </c>
      <c r="E24" s="52" t="s">
        <v>26</v>
      </c>
      <c r="F24" s="53">
        <v>0.6856935123042563</v>
      </c>
      <c r="G24" s="54">
        <v>-0.04243400447427298</v>
      </c>
      <c r="H24" s="54">
        <v>1.2743154362416143</v>
      </c>
      <c r="I24" s="55">
        <v>0.5162706935123044</v>
      </c>
      <c r="J24" s="30"/>
    </row>
    <row r="25" spans="4:10" ht="24">
      <c r="D25" s="196"/>
      <c r="E25" s="40" t="s">
        <v>27</v>
      </c>
      <c r="F25" s="41">
        <v>-0.04243400447427298</v>
      </c>
      <c r="G25" s="42">
        <v>0.18997941834451848</v>
      </c>
      <c r="H25" s="42">
        <v>-0.32965637583892893</v>
      </c>
      <c r="I25" s="43">
        <v>-0.12163937360178993</v>
      </c>
      <c r="J25" s="30"/>
    </row>
    <row r="26" spans="4:10" ht="24">
      <c r="D26" s="196"/>
      <c r="E26" s="40" t="s">
        <v>28</v>
      </c>
      <c r="F26" s="41">
        <v>1.2743154362416143</v>
      </c>
      <c r="G26" s="42">
        <v>-0.32965637583892893</v>
      </c>
      <c r="H26" s="42">
        <v>3.1162778523489907</v>
      </c>
      <c r="I26" s="43">
        <v>1.2956093959731534</v>
      </c>
      <c r="J26" s="30"/>
    </row>
    <row r="27" spans="4:10" ht="24.75" thickBot="1">
      <c r="D27" s="199"/>
      <c r="E27" s="44" t="s">
        <v>29</v>
      </c>
      <c r="F27" s="45">
        <v>0.5162706935123044</v>
      </c>
      <c r="G27" s="46">
        <v>-0.12163937360178993</v>
      </c>
      <c r="H27" s="46">
        <v>1.2956093959731534</v>
      </c>
      <c r="I27" s="47">
        <v>0.5810062639821032</v>
      </c>
      <c r="J27" s="30"/>
    </row>
    <row r="28" spans="4:10" ht="15">
      <c r="D28" s="200" t="s">
        <v>38</v>
      </c>
      <c r="E28" s="201"/>
      <c r="F28" s="201"/>
      <c r="G28" s="201"/>
      <c r="H28" s="201"/>
      <c r="I28" s="29"/>
      <c r="J28" s="30"/>
    </row>
  </sheetData>
  <sheetProtection/>
  <mergeCells count="10">
    <mergeCell ref="D16:D19"/>
    <mergeCell ref="D20:D23"/>
    <mergeCell ref="D24:D27"/>
    <mergeCell ref="D28:H28"/>
    <mergeCell ref="D1:I1"/>
    <mergeCell ref="D3:D6"/>
    <mergeCell ref="D7:G7"/>
    <mergeCell ref="D10:I10"/>
    <mergeCell ref="D11:E11"/>
    <mergeCell ref="D12:D15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P14" sqref="P14"/>
    </sheetView>
  </sheetViews>
  <sheetFormatPr defaultColWidth="9.140625" defaultRowHeight="15"/>
  <cols>
    <col min="7" max="7" width="8.140625" style="116" customWidth="1"/>
    <col min="10" max="10" width="9.140625" style="95" customWidth="1"/>
  </cols>
  <sheetData>
    <row r="1" spans="1:9" ht="15.75" thickBot="1">
      <c r="A1" s="207" t="s">
        <v>39</v>
      </c>
      <c r="B1" s="208"/>
      <c r="C1" s="208"/>
      <c r="D1" s="208"/>
      <c r="E1" s="208"/>
      <c r="F1" s="208"/>
      <c r="G1" s="208"/>
      <c r="H1" s="208"/>
      <c r="I1" s="208"/>
    </row>
    <row r="2" spans="1:9" ht="15.75" thickBot="1">
      <c r="A2" s="209" t="s">
        <v>40</v>
      </c>
      <c r="B2" s="210"/>
      <c r="C2" s="213" t="s">
        <v>41</v>
      </c>
      <c r="D2" s="214" t="s">
        <v>42</v>
      </c>
      <c r="E2" s="216" t="s">
        <v>43</v>
      </c>
      <c r="F2" s="218" t="s">
        <v>44</v>
      </c>
      <c r="G2" s="220" t="s">
        <v>91</v>
      </c>
      <c r="H2" s="221" t="s">
        <v>46</v>
      </c>
      <c r="I2" s="222"/>
    </row>
    <row r="3" spans="1:9" ht="25.5" thickBot="1">
      <c r="A3" s="211"/>
      <c r="B3" s="212"/>
      <c r="C3" s="212"/>
      <c r="D3" s="215"/>
      <c r="E3" s="217"/>
      <c r="F3" s="219"/>
      <c r="G3" s="219"/>
      <c r="H3" s="57" t="s">
        <v>47</v>
      </c>
      <c r="I3" s="58" t="s">
        <v>48</v>
      </c>
    </row>
    <row r="4" spans="1:10" ht="15">
      <c r="A4" s="223" t="s">
        <v>26</v>
      </c>
      <c r="B4" s="226" t="s">
        <v>49</v>
      </c>
      <c r="C4" s="226" t="s">
        <v>50</v>
      </c>
      <c r="D4" s="59" t="s">
        <v>51</v>
      </c>
      <c r="E4" s="96" t="s">
        <v>52</v>
      </c>
      <c r="F4" s="97">
        <v>0.1029578871704944</v>
      </c>
      <c r="G4" s="112">
        <v>5.1001176615272925E-09</v>
      </c>
      <c r="H4" s="98">
        <v>-1.1737727058124487</v>
      </c>
      <c r="I4" s="99">
        <v>-0.6862272941875526</v>
      </c>
      <c r="J4" s="95" t="str">
        <f>IF(H4*I4&gt;0,"There is a significant difference in these two means","NO significant difference in these two means")</f>
        <v>There is a significant difference in these two means</v>
      </c>
    </row>
    <row r="5" spans="1:10" ht="15">
      <c r="A5" s="224"/>
      <c r="B5" s="208"/>
      <c r="C5" s="227"/>
      <c r="D5" s="60" t="s">
        <v>53</v>
      </c>
      <c r="E5" s="100" t="s">
        <v>54</v>
      </c>
      <c r="F5" s="101">
        <v>0.1029578871704944</v>
      </c>
      <c r="G5" s="113">
        <v>5.100115885170453E-09</v>
      </c>
      <c r="H5" s="102">
        <v>-1.8257727058124462</v>
      </c>
      <c r="I5" s="103">
        <v>-1.33822729418755</v>
      </c>
      <c r="J5" s="95" t="str">
        <f aca="true" t="shared" si="0" ref="J5:J51">IF(H5*I5&gt;0,"There is a significant difference in these two means","NO significant difference in these two means")</f>
        <v>There is a significant difference in these two means</v>
      </c>
    </row>
    <row r="6" spans="1:10" ht="15">
      <c r="A6" s="224"/>
      <c r="B6" s="208"/>
      <c r="C6" s="228" t="s">
        <v>51</v>
      </c>
      <c r="D6" s="61" t="s">
        <v>50</v>
      </c>
      <c r="E6" s="104" t="s">
        <v>55</v>
      </c>
      <c r="F6" s="105">
        <v>0.1029578871704944</v>
      </c>
      <c r="G6" s="114">
        <v>5.1001176615272925E-09</v>
      </c>
      <c r="H6" s="106">
        <v>0.6862272941875526</v>
      </c>
      <c r="I6" s="107">
        <v>1.1737727058124487</v>
      </c>
      <c r="J6" s="95" t="str">
        <f t="shared" si="0"/>
        <v>There is a significant difference in these two means</v>
      </c>
    </row>
    <row r="7" spans="1:10" ht="15">
      <c r="A7" s="224"/>
      <c r="B7" s="208"/>
      <c r="C7" s="227"/>
      <c r="D7" s="60" t="s">
        <v>53</v>
      </c>
      <c r="E7" s="100" t="s">
        <v>56</v>
      </c>
      <c r="F7" s="101">
        <v>0.1029578871704944</v>
      </c>
      <c r="G7" s="113">
        <v>1.3328049996985669E-08</v>
      </c>
      <c r="H7" s="102">
        <v>-0.8957727058124455</v>
      </c>
      <c r="I7" s="103">
        <v>-0.40822729418754944</v>
      </c>
      <c r="J7" s="95" t="str">
        <f t="shared" si="0"/>
        <v>There is a significant difference in these two means</v>
      </c>
    </row>
    <row r="8" spans="1:10" ht="15">
      <c r="A8" s="224"/>
      <c r="B8" s="208"/>
      <c r="C8" s="228" t="s">
        <v>53</v>
      </c>
      <c r="D8" s="61" t="s">
        <v>50</v>
      </c>
      <c r="E8" s="104" t="s">
        <v>57</v>
      </c>
      <c r="F8" s="105">
        <v>0.1029578871704944</v>
      </c>
      <c r="G8" s="114">
        <v>5.100115885170453E-09</v>
      </c>
      <c r="H8" s="106">
        <v>1.33822729418755</v>
      </c>
      <c r="I8" s="107">
        <v>1.8257727058124462</v>
      </c>
      <c r="J8" s="95" t="str">
        <f t="shared" si="0"/>
        <v>There is a significant difference in these two means</v>
      </c>
    </row>
    <row r="9" spans="1:10" ht="15">
      <c r="A9" s="224"/>
      <c r="B9" s="227"/>
      <c r="C9" s="227"/>
      <c r="D9" s="60" t="s">
        <v>51</v>
      </c>
      <c r="E9" s="100" t="s">
        <v>58</v>
      </c>
      <c r="F9" s="101">
        <v>0.1029578871704944</v>
      </c>
      <c r="G9" s="113">
        <v>1.3328049996985669E-08</v>
      </c>
      <c r="H9" s="102">
        <v>0.40822729418754944</v>
      </c>
      <c r="I9" s="103">
        <v>0.8957727058124455</v>
      </c>
      <c r="J9" s="95" t="str">
        <f t="shared" si="0"/>
        <v>There is a significant difference in these two means</v>
      </c>
    </row>
    <row r="10" spans="1:10" ht="15">
      <c r="A10" s="224"/>
      <c r="B10" s="228" t="s">
        <v>59</v>
      </c>
      <c r="C10" s="228" t="s">
        <v>50</v>
      </c>
      <c r="D10" s="61" t="s">
        <v>51</v>
      </c>
      <c r="E10" s="104" t="s">
        <v>52</v>
      </c>
      <c r="F10" s="105">
        <v>0.1029578871704944</v>
      </c>
      <c r="G10" s="114">
        <v>2.6310582721712364E-15</v>
      </c>
      <c r="H10" s="106">
        <v>-1.1793316986876814</v>
      </c>
      <c r="I10" s="107">
        <v>-0.6806683013123198</v>
      </c>
      <c r="J10" s="95" t="str">
        <f t="shared" si="0"/>
        <v>There is a significant difference in these two means</v>
      </c>
    </row>
    <row r="11" spans="1:10" ht="15">
      <c r="A11" s="224"/>
      <c r="B11" s="208"/>
      <c r="C11" s="227"/>
      <c r="D11" s="60" t="s">
        <v>53</v>
      </c>
      <c r="E11" s="100" t="s">
        <v>54</v>
      </c>
      <c r="F11" s="101">
        <v>0.1029578871704944</v>
      </c>
      <c r="G11" s="113">
        <v>6.644464046871881E-32</v>
      </c>
      <c r="H11" s="102">
        <v>-1.8313316986876789</v>
      </c>
      <c r="I11" s="103">
        <v>-1.3326683013123173</v>
      </c>
      <c r="J11" s="95" t="str">
        <f t="shared" si="0"/>
        <v>There is a significant difference in these two means</v>
      </c>
    </row>
    <row r="12" spans="1:10" ht="15">
      <c r="A12" s="224"/>
      <c r="B12" s="208"/>
      <c r="C12" s="228" t="s">
        <v>51</v>
      </c>
      <c r="D12" s="61" t="s">
        <v>50</v>
      </c>
      <c r="E12" s="104" t="s">
        <v>55</v>
      </c>
      <c r="F12" s="105">
        <v>0.1029578871704944</v>
      </c>
      <c r="G12" s="114">
        <v>2.6310582721712364E-15</v>
      </c>
      <c r="H12" s="106">
        <v>0.6806683013123198</v>
      </c>
      <c r="I12" s="107">
        <v>1.1793316986876814</v>
      </c>
      <c r="J12" s="95" t="str">
        <f t="shared" si="0"/>
        <v>There is a significant difference in these two means</v>
      </c>
    </row>
    <row r="13" spans="1:10" ht="15">
      <c r="A13" s="224"/>
      <c r="B13" s="208"/>
      <c r="C13" s="227"/>
      <c r="D13" s="60" t="s">
        <v>53</v>
      </c>
      <c r="E13" s="100" t="s">
        <v>56</v>
      </c>
      <c r="F13" s="101">
        <v>0.1029578871704944</v>
      </c>
      <c r="G13" s="113">
        <v>8.296914707172145E-09</v>
      </c>
      <c r="H13" s="102">
        <v>-0.9013316986876783</v>
      </c>
      <c r="I13" s="103">
        <v>-0.4026683013123166</v>
      </c>
      <c r="J13" s="95" t="str">
        <f t="shared" si="0"/>
        <v>There is a significant difference in these two means</v>
      </c>
    </row>
    <row r="14" spans="1:10" ht="15">
      <c r="A14" s="224"/>
      <c r="B14" s="208"/>
      <c r="C14" s="228" t="s">
        <v>53</v>
      </c>
      <c r="D14" s="61" t="s">
        <v>50</v>
      </c>
      <c r="E14" s="104" t="s">
        <v>57</v>
      </c>
      <c r="F14" s="105">
        <v>0.1029578871704944</v>
      </c>
      <c r="G14" s="114">
        <v>6.644464046871881E-32</v>
      </c>
      <c r="H14" s="106">
        <v>1.3326683013123173</v>
      </c>
      <c r="I14" s="107">
        <v>1.8313316986876789</v>
      </c>
      <c r="J14" s="95" t="str">
        <f t="shared" si="0"/>
        <v>There is a significant difference in these two means</v>
      </c>
    </row>
    <row r="15" spans="1:10" ht="15">
      <c r="A15" s="225"/>
      <c r="B15" s="227"/>
      <c r="C15" s="227"/>
      <c r="D15" s="60" t="s">
        <v>51</v>
      </c>
      <c r="E15" s="100" t="s">
        <v>58</v>
      </c>
      <c r="F15" s="101">
        <v>0.1029578871704944</v>
      </c>
      <c r="G15" s="113">
        <v>8.296914707172145E-09</v>
      </c>
      <c r="H15" s="102">
        <v>0.4026683013123166</v>
      </c>
      <c r="I15" s="103">
        <v>0.9013316986876783</v>
      </c>
      <c r="J15" s="95" t="str">
        <f t="shared" si="0"/>
        <v>There is a significant difference in these two means</v>
      </c>
    </row>
    <row r="16" spans="1:10" ht="15">
      <c r="A16" s="229" t="s">
        <v>27</v>
      </c>
      <c r="B16" s="228" t="s">
        <v>49</v>
      </c>
      <c r="C16" s="228" t="s">
        <v>50</v>
      </c>
      <c r="D16" s="61" t="s">
        <v>51</v>
      </c>
      <c r="E16" s="104" t="s">
        <v>60</v>
      </c>
      <c r="F16" s="105">
        <v>0.06793754635017098</v>
      </c>
      <c r="G16" s="114">
        <v>5.100115885170453E-09</v>
      </c>
      <c r="H16" s="106">
        <v>0.4971447226125089</v>
      </c>
      <c r="I16" s="107">
        <v>0.8188552773874891</v>
      </c>
      <c r="J16" s="95" t="str">
        <f t="shared" si="0"/>
        <v>There is a significant difference in these two means</v>
      </c>
    </row>
    <row r="17" spans="1:10" ht="15">
      <c r="A17" s="224"/>
      <c r="B17" s="208"/>
      <c r="C17" s="227"/>
      <c r="D17" s="60" t="s">
        <v>53</v>
      </c>
      <c r="E17" s="100" t="s">
        <v>61</v>
      </c>
      <c r="F17" s="101">
        <v>0.06793754635017098</v>
      </c>
      <c r="G17" s="113">
        <v>6.442903988101989E-09</v>
      </c>
      <c r="H17" s="102">
        <v>0.2931447226125096</v>
      </c>
      <c r="I17" s="103">
        <v>0.6148552773874898</v>
      </c>
      <c r="J17" s="95" t="str">
        <f t="shared" si="0"/>
        <v>There is a significant difference in these two means</v>
      </c>
    </row>
    <row r="18" spans="1:10" ht="15">
      <c r="A18" s="224"/>
      <c r="B18" s="208"/>
      <c r="C18" s="228" t="s">
        <v>51</v>
      </c>
      <c r="D18" s="61" t="s">
        <v>50</v>
      </c>
      <c r="E18" s="104" t="s">
        <v>62</v>
      </c>
      <c r="F18" s="105">
        <v>0.06793754635017098</v>
      </c>
      <c r="G18" s="114">
        <v>5.100115885170453E-09</v>
      </c>
      <c r="H18" s="106">
        <v>-0.8188552773874891</v>
      </c>
      <c r="I18" s="107">
        <v>-0.4971447226125089</v>
      </c>
      <c r="J18" s="95" t="str">
        <f t="shared" si="0"/>
        <v>There is a significant difference in these two means</v>
      </c>
    </row>
    <row r="19" spans="1:10" ht="15">
      <c r="A19" s="224"/>
      <c r="B19" s="208"/>
      <c r="C19" s="227"/>
      <c r="D19" s="60" t="s">
        <v>53</v>
      </c>
      <c r="E19" s="100" t="s">
        <v>63</v>
      </c>
      <c r="F19" s="101">
        <v>0.06793754635017098</v>
      </c>
      <c r="G19" s="113">
        <v>0.008780205722728529</v>
      </c>
      <c r="H19" s="102">
        <v>-0.3648552773874894</v>
      </c>
      <c r="I19" s="103">
        <v>-0.04314472261250919</v>
      </c>
      <c r="J19" s="95" t="str">
        <f t="shared" si="0"/>
        <v>There is a significant difference in these two means</v>
      </c>
    </row>
    <row r="20" spans="1:10" ht="15">
      <c r="A20" s="224"/>
      <c r="B20" s="208"/>
      <c r="C20" s="228" t="s">
        <v>53</v>
      </c>
      <c r="D20" s="61" t="s">
        <v>50</v>
      </c>
      <c r="E20" s="104" t="s">
        <v>64</v>
      </c>
      <c r="F20" s="105">
        <v>0.06793754635017098</v>
      </c>
      <c r="G20" s="114">
        <v>6.442903988101989E-09</v>
      </c>
      <c r="H20" s="106">
        <v>-0.6148552773874898</v>
      </c>
      <c r="I20" s="107">
        <v>-0.2931447226125096</v>
      </c>
      <c r="J20" s="95" t="str">
        <f t="shared" si="0"/>
        <v>There is a significant difference in these two means</v>
      </c>
    </row>
    <row r="21" spans="1:10" ht="15">
      <c r="A21" s="224"/>
      <c r="B21" s="227"/>
      <c r="C21" s="227"/>
      <c r="D21" s="60" t="s">
        <v>51</v>
      </c>
      <c r="E21" s="100" t="s">
        <v>65</v>
      </c>
      <c r="F21" s="101">
        <v>0.06793754635017098</v>
      </c>
      <c r="G21" s="113">
        <v>0.008780205722728529</v>
      </c>
      <c r="H21" s="102">
        <v>0.04314472261250919</v>
      </c>
      <c r="I21" s="103">
        <v>0.3648552773874894</v>
      </c>
      <c r="J21" s="95" t="str">
        <f t="shared" si="0"/>
        <v>There is a significant difference in these two means</v>
      </c>
    </row>
    <row r="22" spans="1:10" ht="15">
      <c r="A22" s="224"/>
      <c r="B22" s="228" t="s">
        <v>59</v>
      </c>
      <c r="C22" s="228" t="s">
        <v>50</v>
      </c>
      <c r="D22" s="61" t="s">
        <v>51</v>
      </c>
      <c r="E22" s="104" t="s">
        <v>60</v>
      </c>
      <c r="F22" s="105">
        <v>0.06793754635017098</v>
      </c>
      <c r="G22" s="114">
        <v>5.4974675305746283E-17</v>
      </c>
      <c r="H22" s="106">
        <v>0.4934765788063331</v>
      </c>
      <c r="I22" s="107">
        <v>0.822523421193665</v>
      </c>
      <c r="J22" s="95" t="str">
        <f t="shared" si="0"/>
        <v>There is a significant difference in these two means</v>
      </c>
    </row>
    <row r="23" spans="1:10" ht="15">
      <c r="A23" s="224"/>
      <c r="B23" s="208"/>
      <c r="C23" s="227"/>
      <c r="D23" s="60" t="s">
        <v>53</v>
      </c>
      <c r="E23" s="100" t="s">
        <v>61</v>
      </c>
      <c r="F23" s="101">
        <v>0.06793754635017098</v>
      </c>
      <c r="G23" s="113">
        <v>1.3616870635766994E-09</v>
      </c>
      <c r="H23" s="102">
        <v>0.2894765788063338</v>
      </c>
      <c r="I23" s="103">
        <v>0.6185234211936657</v>
      </c>
      <c r="J23" s="95" t="str">
        <f t="shared" si="0"/>
        <v>There is a significant difference in these two means</v>
      </c>
    </row>
    <row r="24" spans="1:10" ht="15">
      <c r="A24" s="224"/>
      <c r="B24" s="208"/>
      <c r="C24" s="228" t="s">
        <v>51</v>
      </c>
      <c r="D24" s="61" t="s">
        <v>50</v>
      </c>
      <c r="E24" s="104" t="s">
        <v>62</v>
      </c>
      <c r="F24" s="105">
        <v>0.06793754635017098</v>
      </c>
      <c r="G24" s="114">
        <v>5.4974675305746283E-17</v>
      </c>
      <c r="H24" s="106">
        <v>-0.822523421193665</v>
      </c>
      <c r="I24" s="107">
        <v>-0.4934765788063331</v>
      </c>
      <c r="J24" s="95" t="str">
        <f t="shared" si="0"/>
        <v>There is a significant difference in these two means</v>
      </c>
    </row>
    <row r="25" spans="1:10" ht="15">
      <c r="A25" s="224"/>
      <c r="B25" s="208"/>
      <c r="C25" s="227"/>
      <c r="D25" s="60" t="s">
        <v>53</v>
      </c>
      <c r="E25" s="100" t="s">
        <v>63</v>
      </c>
      <c r="F25" s="101">
        <v>0.06793754635017098</v>
      </c>
      <c r="G25" s="113">
        <v>0.009435539140348441</v>
      </c>
      <c r="H25" s="102">
        <v>-0.3685234211936652</v>
      </c>
      <c r="I25" s="103">
        <v>-0.03947657880633337</v>
      </c>
      <c r="J25" s="95" t="str">
        <f t="shared" si="0"/>
        <v>There is a significant difference in these two means</v>
      </c>
    </row>
    <row r="26" spans="1:10" ht="15">
      <c r="A26" s="224"/>
      <c r="B26" s="208"/>
      <c r="C26" s="228" t="s">
        <v>53</v>
      </c>
      <c r="D26" s="61" t="s">
        <v>50</v>
      </c>
      <c r="E26" s="104" t="s">
        <v>64</v>
      </c>
      <c r="F26" s="105">
        <v>0.06793754635017098</v>
      </c>
      <c r="G26" s="114">
        <v>1.3616870635766994E-09</v>
      </c>
      <c r="H26" s="106">
        <v>-0.6185234211936657</v>
      </c>
      <c r="I26" s="107">
        <v>-0.2894765788063338</v>
      </c>
      <c r="J26" s="95" t="str">
        <f t="shared" si="0"/>
        <v>There is a significant difference in these two means</v>
      </c>
    </row>
    <row r="27" spans="1:10" ht="15">
      <c r="A27" s="225"/>
      <c r="B27" s="227"/>
      <c r="C27" s="227"/>
      <c r="D27" s="60" t="s">
        <v>51</v>
      </c>
      <c r="E27" s="100" t="s">
        <v>65</v>
      </c>
      <c r="F27" s="101">
        <v>0.06793754635017098</v>
      </c>
      <c r="G27" s="113">
        <v>0.009435539140348441</v>
      </c>
      <c r="H27" s="102">
        <v>0.03947657880633337</v>
      </c>
      <c r="I27" s="103">
        <v>0.3685234211936652</v>
      </c>
      <c r="J27" s="95" t="str">
        <f t="shared" si="0"/>
        <v>There is a significant difference in these two means</v>
      </c>
    </row>
    <row r="28" spans="1:10" ht="15">
      <c r="A28" s="229" t="s">
        <v>28</v>
      </c>
      <c r="B28" s="228" t="s">
        <v>49</v>
      </c>
      <c r="C28" s="228" t="s">
        <v>50</v>
      </c>
      <c r="D28" s="61" t="s">
        <v>51</v>
      </c>
      <c r="E28" s="104" t="s">
        <v>66</v>
      </c>
      <c r="F28" s="105">
        <v>0.08606689377502617</v>
      </c>
      <c r="G28" s="114">
        <v>5.100115885170453E-09</v>
      </c>
      <c r="H28" s="106">
        <v>-3.0017800129063184</v>
      </c>
      <c r="I28" s="107">
        <v>-2.594219987093681</v>
      </c>
      <c r="J28" s="95" t="str">
        <f t="shared" si="0"/>
        <v>There is a significant difference in these two means</v>
      </c>
    </row>
    <row r="29" spans="1:10" ht="15">
      <c r="A29" s="224"/>
      <c r="B29" s="208"/>
      <c r="C29" s="227"/>
      <c r="D29" s="60" t="s">
        <v>53</v>
      </c>
      <c r="E29" s="100" t="s">
        <v>67</v>
      </c>
      <c r="F29" s="101">
        <v>0.08606689377502617</v>
      </c>
      <c r="G29" s="113">
        <v>5.100115885170453E-09</v>
      </c>
      <c r="H29" s="102">
        <v>-4.293780012906319</v>
      </c>
      <c r="I29" s="103">
        <v>-3.8862199870936807</v>
      </c>
      <c r="J29" s="95" t="str">
        <f t="shared" si="0"/>
        <v>There is a significant difference in these two means</v>
      </c>
    </row>
    <row r="30" spans="1:10" ht="15">
      <c r="A30" s="224"/>
      <c r="B30" s="208"/>
      <c r="C30" s="228" t="s">
        <v>51</v>
      </c>
      <c r="D30" s="61" t="s">
        <v>50</v>
      </c>
      <c r="E30" s="104" t="s">
        <v>68</v>
      </c>
      <c r="F30" s="105">
        <v>0.08606689377502617</v>
      </c>
      <c r="G30" s="114">
        <v>5.100115885170453E-09</v>
      </c>
      <c r="H30" s="106">
        <v>2.594219987093681</v>
      </c>
      <c r="I30" s="107">
        <v>3.0017800129063184</v>
      </c>
      <c r="J30" s="95" t="str">
        <f t="shared" si="0"/>
        <v>There is a significant difference in these two means</v>
      </c>
    </row>
    <row r="31" spans="1:10" ht="15">
      <c r="A31" s="224"/>
      <c r="B31" s="208"/>
      <c r="C31" s="227"/>
      <c r="D31" s="60" t="s">
        <v>53</v>
      </c>
      <c r="E31" s="100" t="s">
        <v>69</v>
      </c>
      <c r="F31" s="101">
        <v>0.08606689377502617</v>
      </c>
      <c r="G31" s="113">
        <v>5.100115885170453E-09</v>
      </c>
      <c r="H31" s="102">
        <v>-1.4957800129063188</v>
      </c>
      <c r="I31" s="103">
        <v>-1.0882199870936808</v>
      </c>
      <c r="J31" s="95" t="str">
        <f t="shared" si="0"/>
        <v>There is a significant difference in these two means</v>
      </c>
    </row>
    <row r="32" spans="1:10" ht="15">
      <c r="A32" s="224"/>
      <c r="B32" s="208"/>
      <c r="C32" s="228" t="s">
        <v>53</v>
      </c>
      <c r="D32" s="61" t="s">
        <v>50</v>
      </c>
      <c r="E32" s="104" t="s">
        <v>70</v>
      </c>
      <c r="F32" s="105">
        <v>0.08606689377502617</v>
      </c>
      <c r="G32" s="114">
        <v>5.100115885170453E-09</v>
      </c>
      <c r="H32" s="106">
        <v>3.8862199870936807</v>
      </c>
      <c r="I32" s="107">
        <v>4.293780012906319</v>
      </c>
      <c r="J32" s="95" t="str">
        <f t="shared" si="0"/>
        <v>There is a significant difference in these two means</v>
      </c>
    </row>
    <row r="33" spans="1:10" ht="15">
      <c r="A33" s="224"/>
      <c r="B33" s="227"/>
      <c r="C33" s="227"/>
      <c r="D33" s="60" t="s">
        <v>51</v>
      </c>
      <c r="E33" s="100" t="s">
        <v>71</v>
      </c>
      <c r="F33" s="101">
        <v>0.08606689377502617</v>
      </c>
      <c r="G33" s="113">
        <v>5.100115885170453E-09</v>
      </c>
      <c r="H33" s="102">
        <v>1.0882199870936808</v>
      </c>
      <c r="I33" s="103">
        <v>1.4957800129063188</v>
      </c>
      <c r="J33" s="95" t="str">
        <f t="shared" si="0"/>
        <v>There is a significant difference in these two means</v>
      </c>
    </row>
    <row r="34" spans="1:10" ht="15">
      <c r="A34" s="224"/>
      <c r="B34" s="228" t="s">
        <v>59</v>
      </c>
      <c r="C34" s="228" t="s">
        <v>50</v>
      </c>
      <c r="D34" s="61" t="s">
        <v>51</v>
      </c>
      <c r="E34" s="104" t="s">
        <v>66</v>
      </c>
      <c r="F34" s="105">
        <v>0.08606689377502617</v>
      </c>
      <c r="G34" s="114">
        <v>1.5763762260642372E-68</v>
      </c>
      <c r="H34" s="106">
        <v>-3.0064270123974453</v>
      </c>
      <c r="I34" s="107">
        <v>-2.589572987602554</v>
      </c>
      <c r="J34" s="95" t="str">
        <f t="shared" si="0"/>
        <v>There is a significant difference in these two means</v>
      </c>
    </row>
    <row r="35" spans="1:10" ht="15">
      <c r="A35" s="224"/>
      <c r="B35" s="208"/>
      <c r="C35" s="227"/>
      <c r="D35" s="60" t="s">
        <v>53</v>
      </c>
      <c r="E35" s="100" t="s">
        <v>67</v>
      </c>
      <c r="F35" s="101">
        <v>0.08606689377502617</v>
      </c>
      <c r="G35" s="113">
        <v>1.2318415857153935E-90</v>
      </c>
      <c r="H35" s="102">
        <v>-4.298427012397445</v>
      </c>
      <c r="I35" s="103">
        <v>-3.8815729876025538</v>
      </c>
      <c r="J35" s="95" t="str">
        <f t="shared" si="0"/>
        <v>There is a significant difference in these two means</v>
      </c>
    </row>
    <row r="36" spans="1:10" ht="15">
      <c r="A36" s="224"/>
      <c r="B36" s="208"/>
      <c r="C36" s="228" t="s">
        <v>51</v>
      </c>
      <c r="D36" s="61" t="s">
        <v>50</v>
      </c>
      <c r="E36" s="104" t="s">
        <v>68</v>
      </c>
      <c r="F36" s="105">
        <v>0.08606689377502617</v>
      </c>
      <c r="G36" s="114">
        <v>1.5763762260642372E-68</v>
      </c>
      <c r="H36" s="106">
        <v>2.589572987602554</v>
      </c>
      <c r="I36" s="107">
        <v>3.0064270123974453</v>
      </c>
      <c r="J36" s="95" t="str">
        <f t="shared" si="0"/>
        <v>There is a significant difference in these two means</v>
      </c>
    </row>
    <row r="37" spans="1:10" ht="15">
      <c r="A37" s="224"/>
      <c r="B37" s="208"/>
      <c r="C37" s="227"/>
      <c r="D37" s="60" t="s">
        <v>53</v>
      </c>
      <c r="E37" s="100" t="s">
        <v>69</v>
      </c>
      <c r="F37" s="101">
        <v>0.08606689377502617</v>
      </c>
      <c r="G37" s="113">
        <v>5.431791847026638E-31</v>
      </c>
      <c r="H37" s="102">
        <v>-1.5004270123974457</v>
      </c>
      <c r="I37" s="103">
        <v>-1.083572987602554</v>
      </c>
      <c r="J37" s="95" t="str">
        <f t="shared" si="0"/>
        <v>There is a significant difference in these two means</v>
      </c>
    </row>
    <row r="38" spans="1:10" ht="15">
      <c r="A38" s="224"/>
      <c r="B38" s="208"/>
      <c r="C38" s="228" t="s">
        <v>53</v>
      </c>
      <c r="D38" s="61" t="s">
        <v>50</v>
      </c>
      <c r="E38" s="104" t="s">
        <v>70</v>
      </c>
      <c r="F38" s="105">
        <v>0.08606689377502617</v>
      </c>
      <c r="G38" s="114">
        <v>1.2318415857153935E-90</v>
      </c>
      <c r="H38" s="106">
        <v>3.8815729876025538</v>
      </c>
      <c r="I38" s="107">
        <v>4.298427012397445</v>
      </c>
      <c r="J38" s="95" t="str">
        <f t="shared" si="0"/>
        <v>There is a significant difference in these two means</v>
      </c>
    </row>
    <row r="39" spans="1:10" ht="15">
      <c r="A39" s="225"/>
      <c r="B39" s="227"/>
      <c r="C39" s="227"/>
      <c r="D39" s="60" t="s">
        <v>51</v>
      </c>
      <c r="E39" s="100" t="s">
        <v>71</v>
      </c>
      <c r="F39" s="101">
        <v>0.08606689377502617</v>
      </c>
      <c r="G39" s="113">
        <v>5.431791847026638E-31</v>
      </c>
      <c r="H39" s="102">
        <v>1.083572987602554</v>
      </c>
      <c r="I39" s="103">
        <v>1.5004270123974457</v>
      </c>
      <c r="J39" s="95" t="str">
        <f t="shared" si="0"/>
        <v>There is a significant difference in these two means</v>
      </c>
    </row>
    <row r="40" spans="1:10" ht="15.75" thickBot="1">
      <c r="A40" s="232" t="s">
        <v>29</v>
      </c>
      <c r="B40" s="228" t="s">
        <v>49</v>
      </c>
      <c r="C40" s="228" t="s">
        <v>50</v>
      </c>
      <c r="D40" s="61" t="s">
        <v>51</v>
      </c>
      <c r="E40" s="104" t="s">
        <v>72</v>
      </c>
      <c r="F40" s="105">
        <v>0.04093000496118279</v>
      </c>
      <c r="G40" s="114">
        <v>5.100115885170453E-09</v>
      </c>
      <c r="H40" s="106">
        <v>-1.1769097009710574</v>
      </c>
      <c r="I40" s="107">
        <v>-0.9830902990289431</v>
      </c>
      <c r="J40" s="95" t="str">
        <f t="shared" si="0"/>
        <v>There is a significant difference in these two means</v>
      </c>
    </row>
    <row r="41" spans="1:10" ht="15">
      <c r="A41" s="224"/>
      <c r="B41" s="208"/>
      <c r="C41" s="227"/>
      <c r="D41" s="60" t="s">
        <v>53</v>
      </c>
      <c r="E41" s="100" t="s">
        <v>73</v>
      </c>
      <c r="F41" s="101">
        <v>0.04093000496118279</v>
      </c>
      <c r="G41" s="113">
        <v>5.100115885170453E-09</v>
      </c>
      <c r="H41" s="102">
        <v>-1.8769097009710574</v>
      </c>
      <c r="I41" s="103">
        <v>-1.6830902990289431</v>
      </c>
      <c r="J41" s="95" t="str">
        <f t="shared" si="0"/>
        <v>There is a significant difference in these two means</v>
      </c>
    </row>
    <row r="42" spans="1:10" ht="15">
      <c r="A42" s="224"/>
      <c r="B42" s="208"/>
      <c r="C42" s="228" t="s">
        <v>51</v>
      </c>
      <c r="D42" s="61" t="s">
        <v>50</v>
      </c>
      <c r="E42" s="104" t="s">
        <v>74</v>
      </c>
      <c r="F42" s="105">
        <v>0.04093000496118279</v>
      </c>
      <c r="G42" s="114">
        <v>5.100115885170453E-09</v>
      </c>
      <c r="H42" s="106">
        <v>0.9830902990289431</v>
      </c>
      <c r="I42" s="107">
        <v>1.1769097009710574</v>
      </c>
      <c r="J42" s="95" t="str">
        <f t="shared" si="0"/>
        <v>There is a significant difference in these two means</v>
      </c>
    </row>
    <row r="43" spans="1:10" ht="15">
      <c r="A43" s="224"/>
      <c r="B43" s="208"/>
      <c r="C43" s="227"/>
      <c r="D43" s="60" t="s">
        <v>53</v>
      </c>
      <c r="E43" s="100" t="s">
        <v>75</v>
      </c>
      <c r="F43" s="101">
        <v>0.04093000496118279</v>
      </c>
      <c r="G43" s="113">
        <v>5.100115885170453E-09</v>
      </c>
      <c r="H43" s="102">
        <v>-0.7969097009710571</v>
      </c>
      <c r="I43" s="103">
        <v>-0.6030902990289428</v>
      </c>
      <c r="J43" s="95" t="str">
        <f t="shared" si="0"/>
        <v>There is a significant difference in these two means</v>
      </c>
    </row>
    <row r="44" spans="1:10" ht="15">
      <c r="A44" s="224"/>
      <c r="B44" s="208"/>
      <c r="C44" s="228" t="s">
        <v>53</v>
      </c>
      <c r="D44" s="61" t="s">
        <v>50</v>
      </c>
      <c r="E44" s="104" t="s">
        <v>76</v>
      </c>
      <c r="F44" s="105">
        <v>0.04093000496118279</v>
      </c>
      <c r="G44" s="114">
        <v>5.100115885170453E-09</v>
      </c>
      <c r="H44" s="106">
        <v>1.6830902990289431</v>
      </c>
      <c r="I44" s="107">
        <v>1.8769097009710574</v>
      </c>
      <c r="J44" s="95" t="str">
        <f t="shared" si="0"/>
        <v>There is a significant difference in these two means</v>
      </c>
    </row>
    <row r="45" spans="1:10" ht="15">
      <c r="A45" s="224"/>
      <c r="B45" s="227"/>
      <c r="C45" s="227"/>
      <c r="D45" s="60" t="s">
        <v>51</v>
      </c>
      <c r="E45" s="100" t="s">
        <v>77</v>
      </c>
      <c r="F45" s="101">
        <v>0.04093000496118279</v>
      </c>
      <c r="G45" s="113">
        <v>5.100115885170453E-09</v>
      </c>
      <c r="H45" s="102">
        <v>0.6030902990289428</v>
      </c>
      <c r="I45" s="103">
        <v>0.7969097009710571</v>
      </c>
      <c r="J45" s="95" t="str">
        <f t="shared" si="0"/>
        <v>There is a significant difference in these two means</v>
      </c>
    </row>
    <row r="46" spans="1:10" ht="15.75" thickBot="1">
      <c r="A46" s="224"/>
      <c r="B46" s="230" t="s">
        <v>59</v>
      </c>
      <c r="C46" s="228" t="s">
        <v>50</v>
      </c>
      <c r="D46" s="61" t="s">
        <v>51</v>
      </c>
      <c r="E46" s="104" t="s">
        <v>72</v>
      </c>
      <c r="F46" s="105">
        <v>0.04093000496118279</v>
      </c>
      <c r="G46" s="114">
        <v>3.764933112666228E-57</v>
      </c>
      <c r="H46" s="106">
        <v>-1.1791196298285298</v>
      </c>
      <c r="I46" s="107">
        <v>-0.9808803701714708</v>
      </c>
      <c r="J46" s="95" t="str">
        <f t="shared" si="0"/>
        <v>There is a significant difference in these two means</v>
      </c>
    </row>
    <row r="47" spans="1:10" ht="15">
      <c r="A47" s="224"/>
      <c r="B47" s="208"/>
      <c r="C47" s="227"/>
      <c r="D47" s="60" t="s">
        <v>53</v>
      </c>
      <c r="E47" s="100" t="s">
        <v>73</v>
      </c>
      <c r="F47" s="101">
        <v>0.04093000496118279</v>
      </c>
      <c r="G47" s="113">
        <v>2.3855243947120787E-85</v>
      </c>
      <c r="H47" s="102">
        <v>-1.8791196298285298</v>
      </c>
      <c r="I47" s="103">
        <v>-1.6808803701714707</v>
      </c>
      <c r="J47" s="95" t="str">
        <f t="shared" si="0"/>
        <v>There is a significant difference in these two means</v>
      </c>
    </row>
    <row r="48" spans="1:10" ht="15">
      <c r="A48" s="224"/>
      <c r="B48" s="208"/>
      <c r="C48" s="228" t="s">
        <v>51</v>
      </c>
      <c r="D48" s="61" t="s">
        <v>50</v>
      </c>
      <c r="E48" s="104" t="s">
        <v>74</v>
      </c>
      <c r="F48" s="105">
        <v>0.04093000496118279</v>
      </c>
      <c r="G48" s="114">
        <v>3.764933112666228E-57</v>
      </c>
      <c r="H48" s="106">
        <v>0.9808803701714708</v>
      </c>
      <c r="I48" s="107">
        <v>1.1791196298285298</v>
      </c>
      <c r="J48" s="95" t="str">
        <f t="shared" si="0"/>
        <v>There is a significant difference in these two means</v>
      </c>
    </row>
    <row r="49" spans="1:10" ht="15">
      <c r="A49" s="224"/>
      <c r="B49" s="208"/>
      <c r="C49" s="227"/>
      <c r="D49" s="60" t="s">
        <v>53</v>
      </c>
      <c r="E49" s="100" t="s">
        <v>75</v>
      </c>
      <c r="F49" s="101">
        <v>0.04093000496118279</v>
      </c>
      <c r="G49" s="113">
        <v>2.6462513395771652E-36</v>
      </c>
      <c r="H49" s="102">
        <v>-0.7991196298285295</v>
      </c>
      <c r="I49" s="103">
        <v>-0.6008803701714704</v>
      </c>
      <c r="J49" s="95" t="str">
        <f t="shared" si="0"/>
        <v>There is a significant difference in these two means</v>
      </c>
    </row>
    <row r="50" spans="1:10" ht="15.75" thickBot="1">
      <c r="A50" s="224"/>
      <c r="B50" s="208"/>
      <c r="C50" s="230" t="s">
        <v>53</v>
      </c>
      <c r="D50" s="61" t="s">
        <v>50</v>
      </c>
      <c r="E50" s="104" t="s">
        <v>76</v>
      </c>
      <c r="F50" s="105">
        <v>0.04093000496118279</v>
      </c>
      <c r="G50" s="114">
        <v>2.3855243947120787E-85</v>
      </c>
      <c r="H50" s="106">
        <v>1.6808803701714707</v>
      </c>
      <c r="I50" s="107">
        <v>1.8791196298285298</v>
      </c>
      <c r="J50" s="95" t="str">
        <f t="shared" si="0"/>
        <v>There is a significant difference in these two means</v>
      </c>
    </row>
    <row r="51" spans="1:10" ht="15.75" thickBot="1">
      <c r="A51" s="211"/>
      <c r="B51" s="212"/>
      <c r="C51" s="212"/>
      <c r="D51" s="62" t="s">
        <v>51</v>
      </c>
      <c r="E51" s="108" t="s">
        <v>77</v>
      </c>
      <c r="F51" s="109">
        <v>0.04093000496118279</v>
      </c>
      <c r="G51" s="115">
        <v>2.6462513395771652E-36</v>
      </c>
      <c r="H51" s="110">
        <v>0.6008803701714704</v>
      </c>
      <c r="I51" s="111">
        <v>0.7991196298285295</v>
      </c>
      <c r="J51" s="95" t="str">
        <f t="shared" si="0"/>
        <v>There is a significant difference in these two means</v>
      </c>
    </row>
    <row r="52" spans="1:9" ht="15">
      <c r="A52" s="231" t="s">
        <v>78</v>
      </c>
      <c r="B52" s="208"/>
      <c r="C52" s="208"/>
      <c r="D52" s="208"/>
      <c r="E52" s="56"/>
      <c r="F52" s="56"/>
      <c r="G52" s="56"/>
      <c r="H52" s="56"/>
      <c r="I52" s="56"/>
    </row>
    <row r="53" spans="1:9" ht="15">
      <c r="A53" s="231" t="s">
        <v>79</v>
      </c>
      <c r="B53" s="208"/>
      <c r="C53" s="208"/>
      <c r="D53" s="208"/>
      <c r="E53" s="208"/>
      <c r="F53" s="56"/>
      <c r="G53" s="56"/>
      <c r="H53" s="56"/>
      <c r="I53" s="56"/>
    </row>
  </sheetData>
  <sheetProtection/>
  <mergeCells count="46">
    <mergeCell ref="A52:D52"/>
    <mergeCell ref="A53:E53"/>
    <mergeCell ref="A40:A51"/>
    <mergeCell ref="B40:B45"/>
    <mergeCell ref="C40:C41"/>
    <mergeCell ref="C42:C43"/>
    <mergeCell ref="C44:C45"/>
    <mergeCell ref="B46:B51"/>
    <mergeCell ref="C46:C47"/>
    <mergeCell ref="C48:C49"/>
    <mergeCell ref="C50:C51"/>
    <mergeCell ref="A28:A39"/>
    <mergeCell ref="B28:B33"/>
    <mergeCell ref="C28:C29"/>
    <mergeCell ref="C30:C31"/>
    <mergeCell ref="C32:C33"/>
    <mergeCell ref="B34:B39"/>
    <mergeCell ref="C34:C35"/>
    <mergeCell ref="C36:C37"/>
    <mergeCell ref="C38:C39"/>
    <mergeCell ref="A16:A27"/>
    <mergeCell ref="B16:B21"/>
    <mergeCell ref="C16:C17"/>
    <mergeCell ref="C18:C19"/>
    <mergeCell ref="C20:C21"/>
    <mergeCell ref="B22:B27"/>
    <mergeCell ref="C22:C23"/>
    <mergeCell ref="C24:C25"/>
    <mergeCell ref="C26:C27"/>
    <mergeCell ref="A4:A15"/>
    <mergeCell ref="B4:B9"/>
    <mergeCell ref="C4:C5"/>
    <mergeCell ref="C6:C7"/>
    <mergeCell ref="C8:C9"/>
    <mergeCell ref="B10:B15"/>
    <mergeCell ref="C10:C11"/>
    <mergeCell ref="C12:C13"/>
    <mergeCell ref="C14:C15"/>
    <mergeCell ref="A1:I1"/>
    <mergeCell ref="A2:B3"/>
    <mergeCell ref="C2:C3"/>
    <mergeCell ref="D2:D3"/>
    <mergeCell ref="E2:E3"/>
    <mergeCell ref="F2:F3"/>
    <mergeCell ref="G2:G3"/>
    <mergeCell ref="H2:I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8"/>
  <sheetViews>
    <sheetView showGridLines="0" zoomScalePageLayoutView="0" workbookViewId="0" topLeftCell="A9">
      <selection activeCell="L40" sqref="L40"/>
    </sheetView>
  </sheetViews>
  <sheetFormatPr defaultColWidth="9.140625" defaultRowHeight="15"/>
  <sheetData>
    <row r="1" ht="15">
      <c r="A1" s="165" t="s">
        <v>135</v>
      </c>
    </row>
    <row r="2" ht="15">
      <c r="A2" s="165" t="s">
        <v>136</v>
      </c>
    </row>
    <row r="3" ht="15">
      <c r="A3" s="165" t="s">
        <v>3</v>
      </c>
    </row>
    <row r="4" ht="15">
      <c r="A4" s="165" t="s">
        <v>137</v>
      </c>
    </row>
    <row r="5" ht="15">
      <c r="A5" s="165" t="s">
        <v>138</v>
      </c>
    </row>
    <row r="6" ht="15">
      <c r="A6" s="165" t="s">
        <v>139</v>
      </c>
    </row>
    <row r="7" ht="15">
      <c r="A7" s="165" t="s">
        <v>140</v>
      </c>
    </row>
    <row r="8" ht="15">
      <c r="A8" s="165" t="s">
        <v>141</v>
      </c>
    </row>
    <row r="9" ht="15">
      <c r="A9" s="165" t="s">
        <v>142</v>
      </c>
    </row>
    <row r="10" ht="15">
      <c r="A10" s="165" t="s">
        <v>143</v>
      </c>
    </row>
    <row r="11" ht="15">
      <c r="A11" s="165" t="s">
        <v>143</v>
      </c>
    </row>
    <row r="12" ht="15">
      <c r="A12" s="165" t="s">
        <v>144</v>
      </c>
    </row>
    <row r="13" ht="15">
      <c r="A13" s="165" t="s">
        <v>145</v>
      </c>
    </row>
    <row r="14" ht="15">
      <c r="A14" s="165" t="s">
        <v>146</v>
      </c>
    </row>
    <row r="15" ht="15">
      <c r="A15" s="165" t="s">
        <v>147</v>
      </c>
    </row>
    <row r="16" ht="15">
      <c r="A16" s="165" t="s">
        <v>148</v>
      </c>
    </row>
    <row r="17" ht="15">
      <c r="A17" s="165" t="s">
        <v>148</v>
      </c>
    </row>
    <row r="18" ht="15">
      <c r="A18" s="165" t="s">
        <v>149</v>
      </c>
    </row>
    <row r="19" ht="15">
      <c r="A19" s="165" t="s">
        <v>150</v>
      </c>
    </row>
    <row r="20" ht="15">
      <c r="A20" s="165" t="s">
        <v>151</v>
      </c>
    </row>
    <row r="21" ht="15">
      <c r="A21" s="165" t="s">
        <v>152</v>
      </c>
    </row>
    <row r="22" ht="15">
      <c r="A22" s="165" t="s">
        <v>153</v>
      </c>
    </row>
    <row r="23" ht="15">
      <c r="A23" s="165" t="s">
        <v>154</v>
      </c>
    </row>
    <row r="24" ht="15">
      <c r="A24" s="165" t="s">
        <v>155</v>
      </c>
    </row>
    <row r="25" ht="15">
      <c r="A25" s="165" t="s">
        <v>156</v>
      </c>
    </row>
    <row r="26" ht="15">
      <c r="A26" s="165" t="s">
        <v>156</v>
      </c>
    </row>
    <row r="27" ht="15">
      <c r="A27" s="165" t="s">
        <v>157</v>
      </c>
    </row>
    <row r="28" ht="15">
      <c r="A28" s="165" t="s">
        <v>157</v>
      </c>
    </row>
    <row r="29" spans="1:8" ht="15">
      <c r="A29" s="165" t="s">
        <v>176</v>
      </c>
      <c r="H29" s="166"/>
    </row>
    <row r="30" ht="15">
      <c r="A30" s="165" t="s">
        <v>177</v>
      </c>
    </row>
    <row r="31" ht="15">
      <c r="A31" s="165" t="s">
        <v>178</v>
      </c>
    </row>
    <row r="32" ht="15">
      <c r="A32" s="165" t="s">
        <v>158</v>
      </c>
    </row>
    <row r="33" ht="15">
      <c r="A33" s="165" t="s">
        <v>159</v>
      </c>
    </row>
    <row r="34" ht="15">
      <c r="A34" s="165" t="s">
        <v>159</v>
      </c>
    </row>
    <row r="35" ht="15">
      <c r="A35" s="165" t="s">
        <v>160</v>
      </c>
    </row>
    <row r="36" ht="15">
      <c r="A36" s="165" t="s">
        <v>161</v>
      </c>
    </row>
    <row r="37" ht="15">
      <c r="A37" s="165" t="s">
        <v>162</v>
      </c>
    </row>
    <row r="38" ht="15">
      <c r="A38" s="165" t="s">
        <v>162</v>
      </c>
    </row>
    <row r="39" ht="15">
      <c r="A39" s="165" t="s">
        <v>163</v>
      </c>
    </row>
    <row r="40" ht="15">
      <c r="A40" s="165" t="s">
        <v>163</v>
      </c>
    </row>
    <row r="41" ht="15">
      <c r="A41" s="165" t="s">
        <v>164</v>
      </c>
    </row>
    <row r="42" ht="15">
      <c r="A42" s="165" t="s">
        <v>165</v>
      </c>
    </row>
    <row r="43" ht="15">
      <c r="A43" s="165" t="s">
        <v>166</v>
      </c>
    </row>
    <row r="44" ht="15">
      <c r="A44" s="165" t="s">
        <v>166</v>
      </c>
    </row>
    <row r="45" ht="15">
      <c r="A45" s="165" t="s">
        <v>167</v>
      </c>
    </row>
    <row r="46" ht="15">
      <c r="A46" s="165" t="s">
        <v>168</v>
      </c>
    </row>
    <row r="47" ht="15">
      <c r="A47" s="165" t="s">
        <v>168</v>
      </c>
    </row>
    <row r="48" ht="15">
      <c r="A48" s="165" t="s">
        <v>169</v>
      </c>
    </row>
    <row r="49" ht="15">
      <c r="A49" s="165" t="s">
        <v>170</v>
      </c>
    </row>
    <row r="50" ht="15">
      <c r="A50" s="165" t="s">
        <v>171</v>
      </c>
    </row>
    <row r="51" ht="15">
      <c r="A51" s="165" t="s">
        <v>172</v>
      </c>
    </row>
    <row r="52" ht="15">
      <c r="A52" s="165" t="s">
        <v>173</v>
      </c>
    </row>
    <row r="53" ht="15">
      <c r="A53" s="165" t="s">
        <v>173</v>
      </c>
    </row>
    <row r="54" ht="15">
      <c r="A54" s="165" t="s">
        <v>174</v>
      </c>
    </row>
    <row r="55" ht="15">
      <c r="A55" s="165" t="s">
        <v>138</v>
      </c>
    </row>
    <row r="56" ht="15">
      <c r="A56" s="165" t="s">
        <v>137</v>
      </c>
    </row>
    <row r="57" ht="15">
      <c r="A57" s="165" t="s">
        <v>175</v>
      </c>
    </row>
    <row r="58" ht="15">
      <c r="A58" s="165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09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4" sqref="H4:H5"/>
    </sheetView>
  </sheetViews>
  <sheetFormatPr defaultColWidth="9.140625" defaultRowHeight="15"/>
  <cols>
    <col min="1" max="1" width="7.28125" style="0" customWidth="1"/>
    <col min="2" max="2" width="4.140625" style="0" customWidth="1"/>
    <col min="3" max="3" width="6.28125" style="0" customWidth="1"/>
    <col min="4" max="4" width="8.28125" style="0" customWidth="1"/>
    <col min="5" max="6" width="5.57421875" style="63" customWidth="1"/>
    <col min="7" max="7" width="8.00390625" style="63" customWidth="1"/>
    <col min="8" max="8" width="15.7109375" style="63" customWidth="1"/>
    <col min="9" max="9" width="6.57421875" style="63" customWidth="1"/>
    <col min="10" max="10" width="8.00390625" style="63" customWidth="1"/>
    <col min="11" max="11" width="15.7109375" style="63" customWidth="1"/>
    <col min="12" max="13" width="9.140625" style="63" customWidth="1"/>
    <col min="14" max="14" width="7.7109375" style="63" customWidth="1"/>
    <col min="15" max="15" width="8.28125" style="63" customWidth="1"/>
    <col min="16" max="17" width="9.7109375" style="63" customWidth="1"/>
    <col min="18" max="20" width="7.7109375" style="63" customWidth="1"/>
  </cols>
  <sheetData>
    <row r="1" spans="1:13" ht="16.5" customHeight="1">
      <c r="A1" s="248" t="s">
        <v>80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9"/>
    </row>
    <row r="2" spans="1:13" ht="15.75" thickBot="1">
      <c r="A2" s="186" t="s">
        <v>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20" ht="16.5" thickBot="1">
      <c r="A3" s="2"/>
      <c r="B3" s="83"/>
      <c r="C3" s="241" t="s">
        <v>5</v>
      </c>
      <c r="D3" s="244" t="s">
        <v>6</v>
      </c>
      <c r="E3" s="190"/>
      <c r="F3" s="190"/>
      <c r="G3" s="190"/>
      <c r="H3" s="191"/>
      <c r="I3" s="244" t="s">
        <v>7</v>
      </c>
      <c r="J3" s="190"/>
      <c r="K3" s="191"/>
      <c r="L3" s="192" t="s">
        <v>8</v>
      </c>
      <c r="M3" s="193"/>
      <c r="N3" s="253" t="s">
        <v>88</v>
      </c>
      <c r="O3" s="254"/>
      <c r="P3" s="254"/>
      <c r="Q3" s="254"/>
      <c r="R3" s="254"/>
      <c r="S3" s="254"/>
      <c r="T3" s="254"/>
    </row>
    <row r="4" spans="1:20" ht="15.75" customHeight="1" thickBot="1">
      <c r="A4" s="3"/>
      <c r="B4" s="84" t="s">
        <v>89</v>
      </c>
      <c r="C4" s="242"/>
      <c r="D4" s="235" t="s">
        <v>9</v>
      </c>
      <c r="E4" s="245" t="s">
        <v>10</v>
      </c>
      <c r="F4" s="246"/>
      <c r="G4" s="235" t="s">
        <v>11</v>
      </c>
      <c r="H4" s="233" t="s">
        <v>0</v>
      </c>
      <c r="I4" s="235" t="s">
        <v>12</v>
      </c>
      <c r="J4" s="235" t="s">
        <v>11</v>
      </c>
      <c r="K4" s="233" t="s">
        <v>0</v>
      </c>
      <c r="L4" s="235" t="s">
        <v>13</v>
      </c>
      <c r="M4" s="237" t="s">
        <v>14</v>
      </c>
      <c r="N4" s="78"/>
      <c r="O4" s="79" t="s">
        <v>81</v>
      </c>
      <c r="P4" s="250" t="s">
        <v>82</v>
      </c>
      <c r="Q4" s="252"/>
      <c r="R4" s="250" t="s">
        <v>83</v>
      </c>
      <c r="S4" s="251"/>
      <c r="T4" s="252"/>
    </row>
    <row r="5" spans="1:20" ht="15.75" thickBot="1">
      <c r="A5" s="6"/>
      <c r="B5" s="85" t="s">
        <v>90</v>
      </c>
      <c r="C5" s="243"/>
      <c r="D5" s="236"/>
      <c r="E5" s="4" t="s">
        <v>15</v>
      </c>
      <c r="F5" s="4" t="s">
        <v>16</v>
      </c>
      <c r="G5" s="236"/>
      <c r="H5" s="234"/>
      <c r="I5" s="236"/>
      <c r="J5" s="236"/>
      <c r="K5" s="234"/>
      <c r="L5" s="236"/>
      <c r="M5" s="238"/>
      <c r="N5" s="78" t="s">
        <v>87</v>
      </c>
      <c r="O5" s="80" t="s">
        <v>1</v>
      </c>
      <c r="P5" s="77" t="s">
        <v>2</v>
      </c>
      <c r="Q5" s="81" t="s">
        <v>3</v>
      </c>
      <c r="R5" s="82" t="s">
        <v>84</v>
      </c>
      <c r="S5" s="82" t="s">
        <v>85</v>
      </c>
      <c r="T5" s="81" t="s">
        <v>86</v>
      </c>
    </row>
    <row r="6" spans="1:20" ht="15">
      <c r="A6" s="239" t="s">
        <v>17</v>
      </c>
      <c r="B6" s="9">
        <v>1</v>
      </c>
      <c r="C6" s="10">
        <v>1</v>
      </c>
      <c r="D6" s="11">
        <v>1</v>
      </c>
      <c r="E6" s="64">
        <v>0.8987182095738424</v>
      </c>
      <c r="F6" s="69">
        <v>2</v>
      </c>
      <c r="G6" s="64">
        <v>1</v>
      </c>
      <c r="H6" s="64">
        <v>0.21357148479148247</v>
      </c>
      <c r="I6" s="69">
        <v>2</v>
      </c>
      <c r="J6" s="64">
        <v>0</v>
      </c>
      <c r="K6" s="64">
        <v>98.80723107229906</v>
      </c>
      <c r="L6" s="64">
        <v>-8.061799783002787</v>
      </c>
      <c r="M6" s="74">
        <v>0.30042062137876874</v>
      </c>
      <c r="N6" s="63">
        <v>1</v>
      </c>
      <c r="O6" s="63">
        <v>1</v>
      </c>
      <c r="P6" s="63">
        <v>-8.0618</v>
      </c>
      <c r="Q6" s="63">
        <v>0.300421</v>
      </c>
      <c r="R6" s="63">
        <v>1</v>
      </c>
      <c r="S6" s="63">
        <v>0</v>
      </c>
      <c r="T6" s="63">
        <v>0</v>
      </c>
    </row>
    <row r="7" spans="1:20" ht="15">
      <c r="A7" s="173"/>
      <c r="B7" s="12">
        <v>2</v>
      </c>
      <c r="C7" s="13">
        <v>1</v>
      </c>
      <c r="D7" s="14">
        <v>1</v>
      </c>
      <c r="E7" s="65">
        <v>0.5398448468946527</v>
      </c>
      <c r="F7" s="70">
        <v>2</v>
      </c>
      <c r="G7" s="65">
        <v>1</v>
      </c>
      <c r="H7" s="65">
        <v>1.2329470025474734</v>
      </c>
      <c r="I7" s="70">
        <v>2</v>
      </c>
      <c r="J7" s="65">
        <v>0</v>
      </c>
      <c r="K7" s="65">
        <v>80.17286287300765</v>
      </c>
      <c r="L7" s="65">
        <v>-7.1286877206995785</v>
      </c>
      <c r="M7" s="75">
        <v>-0.7866604257258614</v>
      </c>
      <c r="N7" s="63">
        <v>1</v>
      </c>
      <c r="O7" s="63">
        <v>1</v>
      </c>
      <c r="P7" s="63">
        <v>-7.128688</v>
      </c>
      <c r="Q7" s="63">
        <v>-0.78666</v>
      </c>
      <c r="R7" s="63">
        <v>1</v>
      </c>
      <c r="S7" s="63">
        <v>0</v>
      </c>
      <c r="T7" s="63">
        <v>0</v>
      </c>
    </row>
    <row r="8" spans="1:20" ht="15">
      <c r="A8" s="173"/>
      <c r="B8" s="12">
        <v>3</v>
      </c>
      <c r="C8" s="13">
        <v>1</v>
      </c>
      <c r="D8" s="14">
        <v>1</v>
      </c>
      <c r="E8" s="65">
        <v>0.8848088440628993</v>
      </c>
      <c r="F8" s="70">
        <v>2</v>
      </c>
      <c r="G8" s="65">
        <v>1</v>
      </c>
      <c r="H8" s="65">
        <v>0.24476730542745767</v>
      </c>
      <c r="I8" s="70">
        <v>2</v>
      </c>
      <c r="J8" s="65">
        <v>0</v>
      </c>
      <c r="K8" s="65">
        <v>86.9808623718738</v>
      </c>
      <c r="L8" s="65">
        <v>-7.489827971342541</v>
      </c>
      <c r="M8" s="75">
        <v>-0.2653844875665876</v>
      </c>
      <c r="N8" s="63">
        <v>1</v>
      </c>
      <c r="O8" s="63">
        <v>1</v>
      </c>
      <c r="P8" s="63">
        <v>-7.489828</v>
      </c>
      <c r="Q8" s="63">
        <v>-0.265384</v>
      </c>
      <c r="R8" s="63">
        <v>1</v>
      </c>
      <c r="S8" s="63">
        <v>0</v>
      </c>
      <c r="T8" s="63">
        <v>0</v>
      </c>
    </row>
    <row r="9" spans="1:20" ht="15">
      <c r="A9" s="173"/>
      <c r="B9" s="12">
        <v>4</v>
      </c>
      <c r="C9" s="13">
        <v>1</v>
      </c>
      <c r="D9" s="14">
        <v>1</v>
      </c>
      <c r="E9" s="65">
        <v>0.4927150930552543</v>
      </c>
      <c r="F9" s="70">
        <v>2</v>
      </c>
      <c r="G9" s="65">
        <v>0.9999999999999998</v>
      </c>
      <c r="H9" s="65">
        <v>1.4156483530877657</v>
      </c>
      <c r="I9" s="70">
        <v>2</v>
      </c>
      <c r="J9" s="65">
        <v>1.2685363767429131E-16</v>
      </c>
      <c r="K9" s="65">
        <v>74.62264377565498</v>
      </c>
      <c r="L9" s="65">
        <v>-6.813200569233558</v>
      </c>
      <c r="M9" s="75">
        <v>-0.6706310679259693</v>
      </c>
      <c r="N9" s="63">
        <v>1</v>
      </c>
      <c r="O9" s="63">
        <v>1</v>
      </c>
      <c r="P9" s="63">
        <v>-6.813201</v>
      </c>
      <c r="Q9" s="63">
        <v>-0.670631</v>
      </c>
      <c r="R9" s="63">
        <v>1</v>
      </c>
      <c r="S9" s="63">
        <v>0</v>
      </c>
      <c r="T9" s="63">
        <v>0</v>
      </c>
    </row>
    <row r="10" spans="1:20" ht="15">
      <c r="A10" s="173"/>
      <c r="B10" s="12">
        <v>5</v>
      </c>
      <c r="C10" s="13">
        <v>1</v>
      </c>
      <c r="D10" s="14">
        <v>1</v>
      </c>
      <c r="E10" s="65">
        <v>0.8332187591521397</v>
      </c>
      <c r="F10" s="70">
        <v>2</v>
      </c>
      <c r="G10" s="65">
        <v>1</v>
      </c>
      <c r="H10" s="65">
        <v>0.36491811052773654</v>
      </c>
      <c r="I10" s="70">
        <v>2</v>
      </c>
      <c r="J10" s="65">
        <v>0</v>
      </c>
      <c r="K10" s="65">
        <v>100.69245830031748</v>
      </c>
      <c r="L10" s="65">
        <v>-8.132309325546174</v>
      </c>
      <c r="M10" s="75">
        <v>0.5144625299569437</v>
      </c>
      <c r="N10" s="63">
        <v>1</v>
      </c>
      <c r="O10" s="63">
        <v>1</v>
      </c>
      <c r="P10" s="63">
        <v>-8.132309</v>
      </c>
      <c r="Q10" s="63">
        <v>0.514463</v>
      </c>
      <c r="R10" s="63">
        <v>1</v>
      </c>
      <c r="S10" s="63">
        <v>0</v>
      </c>
      <c r="T10" s="63">
        <v>0</v>
      </c>
    </row>
    <row r="11" spans="1:20" ht="15">
      <c r="A11" s="173"/>
      <c r="B11" s="12">
        <v>6</v>
      </c>
      <c r="C11" s="13">
        <v>1</v>
      </c>
      <c r="D11" s="14">
        <v>1</v>
      </c>
      <c r="E11" s="65">
        <v>0.45774573146590375</v>
      </c>
      <c r="F11" s="70">
        <v>2</v>
      </c>
      <c r="G11" s="65">
        <v>1</v>
      </c>
      <c r="H11" s="65">
        <v>1.5628828410090416</v>
      </c>
      <c r="I11" s="70">
        <v>2</v>
      </c>
      <c r="J11" s="65">
        <v>0</v>
      </c>
      <c r="K11" s="65">
        <v>95.55809557622791</v>
      </c>
      <c r="L11" s="65">
        <v>-7.701946744325433</v>
      </c>
      <c r="M11" s="75">
        <v>1.4617209674929714</v>
      </c>
      <c r="N11" s="63">
        <v>1</v>
      </c>
      <c r="O11" s="63">
        <v>1</v>
      </c>
      <c r="P11" s="63">
        <v>-7.701947</v>
      </c>
      <c r="Q11" s="63">
        <v>1.461721</v>
      </c>
      <c r="R11" s="63">
        <v>1</v>
      </c>
      <c r="S11" s="63">
        <v>0</v>
      </c>
      <c r="T11" s="63">
        <v>0</v>
      </c>
    </row>
    <row r="12" spans="1:20" ht="15">
      <c r="A12" s="173"/>
      <c r="B12" s="12">
        <v>7</v>
      </c>
      <c r="C12" s="13">
        <v>1</v>
      </c>
      <c r="D12" s="14">
        <v>1</v>
      </c>
      <c r="E12" s="65">
        <v>0.9158486072938808</v>
      </c>
      <c r="F12" s="70">
        <v>2</v>
      </c>
      <c r="G12" s="65">
        <v>1</v>
      </c>
      <c r="H12" s="65">
        <v>0.17580840769522582</v>
      </c>
      <c r="I12" s="70">
        <v>2</v>
      </c>
      <c r="J12" s="65">
        <v>0</v>
      </c>
      <c r="K12" s="65">
        <v>82.85391022026648</v>
      </c>
      <c r="L12" s="65">
        <v>-7.212617624215431</v>
      </c>
      <c r="M12" s="75">
        <v>0.35583620877277666</v>
      </c>
      <c r="N12" s="63">
        <v>1</v>
      </c>
      <c r="O12" s="63">
        <v>1</v>
      </c>
      <c r="P12" s="63">
        <v>-7.212618</v>
      </c>
      <c r="Q12" s="63">
        <v>0.355836</v>
      </c>
      <c r="R12" s="63">
        <v>1</v>
      </c>
      <c r="S12" s="63">
        <v>0</v>
      </c>
      <c r="T12" s="63">
        <v>0</v>
      </c>
    </row>
    <row r="13" spans="1:20" ht="15">
      <c r="A13" s="173"/>
      <c r="B13" s="12">
        <v>8</v>
      </c>
      <c r="C13" s="13">
        <v>1</v>
      </c>
      <c r="D13" s="14">
        <v>1</v>
      </c>
      <c r="E13" s="65">
        <v>0.9746135330836759</v>
      </c>
      <c r="F13" s="70">
        <v>2</v>
      </c>
      <c r="G13" s="65">
        <v>1</v>
      </c>
      <c r="H13" s="65">
        <v>0.05142852577317013</v>
      </c>
      <c r="I13" s="70">
        <v>2</v>
      </c>
      <c r="J13" s="65">
        <v>0</v>
      </c>
      <c r="K13" s="65">
        <v>89.44440646082344</v>
      </c>
      <c r="L13" s="65">
        <v>-7.605293546449992</v>
      </c>
      <c r="M13" s="75">
        <v>-0.01163383797768914</v>
      </c>
      <c r="N13" s="63">
        <v>1</v>
      </c>
      <c r="O13" s="63">
        <v>1</v>
      </c>
      <c r="P13" s="63">
        <v>-7.605294</v>
      </c>
      <c r="Q13" s="63">
        <v>-0.011634</v>
      </c>
      <c r="R13" s="63">
        <v>1</v>
      </c>
      <c r="S13" s="63">
        <v>0</v>
      </c>
      <c r="T13" s="63">
        <v>0</v>
      </c>
    </row>
    <row r="14" spans="1:20" ht="15">
      <c r="A14" s="173"/>
      <c r="B14" s="12">
        <v>9</v>
      </c>
      <c r="C14" s="13">
        <v>1</v>
      </c>
      <c r="D14" s="14">
        <v>1</v>
      </c>
      <c r="E14" s="65">
        <v>0.2711806653031201</v>
      </c>
      <c r="F14" s="70">
        <v>2</v>
      </c>
      <c r="G14" s="65">
        <v>0.999999999999998</v>
      </c>
      <c r="H14" s="65">
        <v>2.6099400371749213</v>
      </c>
      <c r="I14" s="70">
        <v>2</v>
      </c>
      <c r="J14" s="65">
        <v>1.9028130596759814E-15</v>
      </c>
      <c r="K14" s="65">
        <v>70.40082612909303</v>
      </c>
      <c r="L14" s="65">
        <v>-6.56055159279653</v>
      </c>
      <c r="M14" s="75">
        <v>-1.015163623630113</v>
      </c>
      <c r="N14" s="63">
        <v>1</v>
      </c>
      <c r="O14" s="63">
        <v>1</v>
      </c>
      <c r="P14" s="63">
        <v>-6.560552</v>
      </c>
      <c r="Q14" s="63">
        <v>-1.015164</v>
      </c>
      <c r="R14" s="63">
        <v>1</v>
      </c>
      <c r="S14" s="63">
        <v>0</v>
      </c>
      <c r="T14" s="63">
        <v>0</v>
      </c>
    </row>
    <row r="15" spans="1:20" ht="15">
      <c r="A15" s="173"/>
      <c r="B15" s="12">
        <v>10</v>
      </c>
      <c r="C15" s="13">
        <v>1</v>
      </c>
      <c r="D15" s="14">
        <v>1</v>
      </c>
      <c r="E15" s="65">
        <v>0.4913304797101341</v>
      </c>
      <c r="F15" s="70">
        <v>2</v>
      </c>
      <c r="G15" s="65">
        <v>1</v>
      </c>
      <c r="H15" s="65">
        <v>1.4212766056695798</v>
      </c>
      <c r="I15" s="70">
        <v>2</v>
      </c>
      <c r="J15" s="65">
        <v>0</v>
      </c>
      <c r="K15" s="65">
        <v>84.102374612761</v>
      </c>
      <c r="L15" s="65">
        <v>-7.343059892797696</v>
      </c>
      <c r="M15" s="75">
        <v>-0.9473192085611906</v>
      </c>
      <c r="N15" s="63">
        <v>1</v>
      </c>
      <c r="O15" s="63">
        <v>1</v>
      </c>
      <c r="P15" s="63">
        <v>-7.34306</v>
      </c>
      <c r="Q15" s="63">
        <v>-0.947319</v>
      </c>
      <c r="R15" s="63">
        <v>1</v>
      </c>
      <c r="S15" s="63">
        <v>0</v>
      </c>
      <c r="T15" s="63">
        <v>0</v>
      </c>
    </row>
    <row r="16" spans="1:20" ht="15">
      <c r="A16" s="173"/>
      <c r="B16" s="12">
        <v>11</v>
      </c>
      <c r="C16" s="13">
        <v>1</v>
      </c>
      <c r="D16" s="14">
        <v>1</v>
      </c>
      <c r="E16" s="65">
        <v>0.6667814267054504</v>
      </c>
      <c r="F16" s="70">
        <v>2</v>
      </c>
      <c r="G16" s="65">
        <v>1</v>
      </c>
      <c r="H16" s="65">
        <v>0.8105859657287773</v>
      </c>
      <c r="I16" s="70">
        <v>2</v>
      </c>
      <c r="J16" s="65">
        <v>0</v>
      </c>
      <c r="K16" s="65">
        <v>106.38954641326215</v>
      </c>
      <c r="L16" s="65">
        <v>-8.397386523666427</v>
      </c>
      <c r="M16" s="75">
        <v>0.6473633919705919</v>
      </c>
      <c r="N16" s="63">
        <v>1</v>
      </c>
      <c r="O16" s="63">
        <v>1</v>
      </c>
      <c r="P16" s="63">
        <v>-8.397387</v>
      </c>
      <c r="Q16" s="63">
        <v>0.647363</v>
      </c>
      <c r="R16" s="63">
        <v>1</v>
      </c>
      <c r="S16" s="63">
        <v>0</v>
      </c>
      <c r="T16" s="63">
        <v>0</v>
      </c>
    </row>
    <row r="17" spans="1:20" ht="15">
      <c r="A17" s="173"/>
      <c r="B17" s="12">
        <v>12</v>
      </c>
      <c r="C17" s="13">
        <v>1</v>
      </c>
      <c r="D17" s="14">
        <v>1</v>
      </c>
      <c r="E17" s="65">
        <v>0.8797385922291123</v>
      </c>
      <c r="F17" s="70">
        <v>2</v>
      </c>
      <c r="G17" s="65">
        <v>1</v>
      </c>
      <c r="H17" s="65">
        <v>0.2562609398486963</v>
      </c>
      <c r="I17" s="70">
        <v>2</v>
      </c>
      <c r="J17" s="65">
        <v>0</v>
      </c>
      <c r="K17" s="65">
        <v>82.18243782472383</v>
      </c>
      <c r="L17" s="65">
        <v>-7.219296852440584</v>
      </c>
      <c r="M17" s="75">
        <v>-0.109646388755972</v>
      </c>
      <c r="N17" s="63">
        <v>1</v>
      </c>
      <c r="O17" s="63">
        <v>1</v>
      </c>
      <c r="P17" s="63">
        <v>-7.219297</v>
      </c>
      <c r="Q17" s="63">
        <v>-0.109646</v>
      </c>
      <c r="R17" s="63">
        <v>1</v>
      </c>
      <c r="S17" s="63">
        <v>0</v>
      </c>
      <c r="T17" s="63">
        <v>0</v>
      </c>
    </row>
    <row r="18" spans="1:20" ht="15">
      <c r="A18" s="173"/>
      <c r="B18" s="12">
        <v>13</v>
      </c>
      <c r="C18" s="13">
        <v>1</v>
      </c>
      <c r="D18" s="14">
        <v>1</v>
      </c>
      <c r="E18" s="65">
        <v>0.4193475869553447</v>
      </c>
      <c r="F18" s="70">
        <v>2</v>
      </c>
      <c r="G18" s="65">
        <v>1</v>
      </c>
      <c r="H18" s="65">
        <v>1.7381102796361525</v>
      </c>
      <c r="I18" s="70">
        <v>2</v>
      </c>
      <c r="J18" s="65">
        <v>0</v>
      </c>
      <c r="K18" s="65">
        <v>83.87536261711391</v>
      </c>
      <c r="L18" s="65">
        <v>-7.326795987357275</v>
      </c>
      <c r="M18" s="75">
        <v>-1.0729894259118005</v>
      </c>
      <c r="N18" s="63">
        <v>1</v>
      </c>
      <c r="O18" s="63">
        <v>1</v>
      </c>
      <c r="P18" s="63">
        <v>-7.326796</v>
      </c>
      <c r="Q18" s="63">
        <v>-1.072989</v>
      </c>
      <c r="R18" s="63">
        <v>1</v>
      </c>
      <c r="S18" s="63">
        <v>0</v>
      </c>
      <c r="T18" s="63">
        <v>0</v>
      </c>
    </row>
    <row r="19" spans="1:20" ht="15">
      <c r="A19" s="173"/>
      <c r="B19" s="12">
        <v>14</v>
      </c>
      <c r="C19" s="13">
        <v>1</v>
      </c>
      <c r="D19" s="14">
        <v>1</v>
      </c>
      <c r="E19" s="65">
        <v>0.5936731829910745</v>
      </c>
      <c r="F19" s="70">
        <v>2</v>
      </c>
      <c r="G19" s="65">
        <v>1</v>
      </c>
      <c r="H19" s="65">
        <v>1.0428526160362341</v>
      </c>
      <c r="I19" s="70">
        <v>2</v>
      </c>
      <c r="J19" s="65">
        <v>0</v>
      </c>
      <c r="K19" s="65">
        <v>88.31940128089623</v>
      </c>
      <c r="L19" s="65">
        <v>-7.572470662892786</v>
      </c>
      <c r="M19" s="75">
        <v>-0.8054641373414261</v>
      </c>
      <c r="N19" s="63">
        <v>1</v>
      </c>
      <c r="O19" s="63">
        <v>1</v>
      </c>
      <c r="P19" s="63">
        <v>-7.572471</v>
      </c>
      <c r="Q19" s="63">
        <v>-0.805464</v>
      </c>
      <c r="R19" s="63">
        <v>1</v>
      </c>
      <c r="S19" s="63">
        <v>0</v>
      </c>
      <c r="T19" s="63">
        <v>0</v>
      </c>
    </row>
    <row r="20" spans="1:20" ht="15">
      <c r="A20" s="173"/>
      <c r="B20" s="12">
        <v>15</v>
      </c>
      <c r="C20" s="13">
        <v>1</v>
      </c>
      <c r="D20" s="14">
        <v>1</v>
      </c>
      <c r="E20" s="65">
        <v>0.0316385566952378</v>
      </c>
      <c r="F20" s="70">
        <v>2</v>
      </c>
      <c r="G20" s="65">
        <v>1</v>
      </c>
      <c r="H20" s="65">
        <v>6.906757507164257</v>
      </c>
      <c r="I20" s="70">
        <v>2</v>
      </c>
      <c r="J20" s="65">
        <v>0</v>
      </c>
      <c r="K20" s="65">
        <v>141.65695444144615</v>
      </c>
      <c r="L20" s="65">
        <v>-9.84984299755142</v>
      </c>
      <c r="M20" s="75">
        <v>1.585936984927644</v>
      </c>
      <c r="N20" s="63">
        <v>1</v>
      </c>
      <c r="O20" s="63">
        <v>1</v>
      </c>
      <c r="P20" s="63">
        <v>-9.849843</v>
      </c>
      <c r="Q20" s="63">
        <v>1.585937</v>
      </c>
      <c r="R20" s="63">
        <v>1</v>
      </c>
      <c r="S20" s="63">
        <v>0</v>
      </c>
      <c r="T20" s="63">
        <v>0</v>
      </c>
    </row>
    <row r="21" spans="1:20" ht="15">
      <c r="A21" s="173"/>
      <c r="B21" s="12">
        <v>16</v>
      </c>
      <c r="C21" s="13">
        <v>1</v>
      </c>
      <c r="D21" s="14">
        <v>1</v>
      </c>
      <c r="E21" s="65">
        <v>0.012479704978531002</v>
      </c>
      <c r="F21" s="70">
        <v>2</v>
      </c>
      <c r="G21" s="65">
        <v>1</v>
      </c>
      <c r="H21" s="65">
        <v>8.767303111722118</v>
      </c>
      <c r="I21" s="70">
        <v>2</v>
      </c>
      <c r="J21" s="65">
        <v>0</v>
      </c>
      <c r="K21" s="65">
        <v>132.64228707620873</v>
      </c>
      <c r="L21" s="65">
        <v>-9.158238901967627</v>
      </c>
      <c r="M21" s="75">
        <v>2.7375964714911296</v>
      </c>
      <c r="N21" s="63">
        <v>1</v>
      </c>
      <c r="O21" s="63">
        <v>1</v>
      </c>
      <c r="P21" s="63">
        <v>-9.158239</v>
      </c>
      <c r="Q21" s="63">
        <v>2.737596</v>
      </c>
      <c r="R21" s="63">
        <v>1</v>
      </c>
      <c r="S21" s="63">
        <v>0</v>
      </c>
      <c r="T21" s="63">
        <v>0</v>
      </c>
    </row>
    <row r="22" spans="1:20" ht="15">
      <c r="A22" s="173"/>
      <c r="B22" s="12">
        <v>17</v>
      </c>
      <c r="C22" s="13">
        <v>1</v>
      </c>
      <c r="D22" s="14">
        <v>1</v>
      </c>
      <c r="E22" s="65">
        <v>0.16757808817071146</v>
      </c>
      <c r="F22" s="70">
        <v>2</v>
      </c>
      <c r="G22" s="65">
        <v>1</v>
      </c>
      <c r="H22" s="65">
        <v>3.5726116766389167</v>
      </c>
      <c r="I22" s="70">
        <v>2</v>
      </c>
      <c r="J22" s="65">
        <v>0</v>
      </c>
      <c r="K22" s="65">
        <v>114.8814963775451</v>
      </c>
      <c r="L22" s="65">
        <v>-8.582431406550182</v>
      </c>
      <c r="M22" s="75">
        <v>1.834489451504667</v>
      </c>
      <c r="N22" s="63">
        <v>1</v>
      </c>
      <c r="O22" s="63">
        <v>1</v>
      </c>
      <c r="P22" s="63">
        <v>-8.582431</v>
      </c>
      <c r="Q22" s="63">
        <v>1.834489</v>
      </c>
      <c r="R22" s="63">
        <v>1</v>
      </c>
      <c r="S22" s="63">
        <v>0</v>
      </c>
      <c r="T22" s="63">
        <v>0</v>
      </c>
    </row>
    <row r="23" spans="1:20" ht="15">
      <c r="A23" s="173"/>
      <c r="B23" s="12">
        <v>18</v>
      </c>
      <c r="C23" s="13">
        <v>1</v>
      </c>
      <c r="D23" s="14">
        <v>1</v>
      </c>
      <c r="E23" s="65">
        <v>0.9202151268036742</v>
      </c>
      <c r="F23" s="70">
        <v>2</v>
      </c>
      <c r="G23" s="65">
        <v>1</v>
      </c>
      <c r="H23" s="65">
        <v>0.16629560558316803</v>
      </c>
      <c r="I23" s="70">
        <v>2</v>
      </c>
      <c r="J23" s="65">
        <v>0</v>
      </c>
      <c r="K23" s="65">
        <v>93.99342719669652</v>
      </c>
      <c r="L23" s="65">
        <v>-7.78075375211848</v>
      </c>
      <c r="M23" s="75">
        <v>0.5843394066770283</v>
      </c>
      <c r="N23" s="63">
        <v>1</v>
      </c>
      <c r="O23" s="63">
        <v>1</v>
      </c>
      <c r="P23" s="63">
        <v>-7.780754</v>
      </c>
      <c r="Q23" s="63">
        <v>0.584339</v>
      </c>
      <c r="R23" s="63">
        <v>1</v>
      </c>
      <c r="S23" s="63">
        <v>0</v>
      </c>
      <c r="T23" s="63">
        <v>0</v>
      </c>
    </row>
    <row r="24" spans="1:20" ht="15">
      <c r="A24" s="173"/>
      <c r="B24" s="12">
        <v>19</v>
      </c>
      <c r="C24" s="13">
        <v>1</v>
      </c>
      <c r="D24" s="14">
        <v>1</v>
      </c>
      <c r="E24" s="65">
        <v>0.673916779474107</v>
      </c>
      <c r="F24" s="70">
        <v>2</v>
      </c>
      <c r="G24" s="65">
        <v>1</v>
      </c>
      <c r="H24" s="65">
        <v>0.7892972965670871</v>
      </c>
      <c r="I24" s="70">
        <v>2</v>
      </c>
      <c r="J24" s="65">
        <v>0</v>
      </c>
      <c r="K24" s="65">
        <v>100.95554048465132</v>
      </c>
      <c r="L24" s="65">
        <v>-8.078358761119572</v>
      </c>
      <c r="M24" s="75">
        <v>0.9685807033918955</v>
      </c>
      <c r="N24" s="63">
        <v>1</v>
      </c>
      <c r="O24" s="63">
        <v>1</v>
      </c>
      <c r="P24" s="63">
        <v>-8.078359</v>
      </c>
      <c r="Q24" s="63">
        <v>0.968581</v>
      </c>
      <c r="R24" s="63">
        <v>1</v>
      </c>
      <c r="S24" s="63">
        <v>0</v>
      </c>
      <c r="T24" s="63">
        <v>0</v>
      </c>
    </row>
    <row r="25" spans="1:20" ht="15">
      <c r="A25" s="173"/>
      <c r="B25" s="12">
        <v>20</v>
      </c>
      <c r="C25" s="13">
        <v>1</v>
      </c>
      <c r="D25" s="14">
        <v>1</v>
      </c>
      <c r="E25" s="65">
        <v>0.5983408633723444</v>
      </c>
      <c r="F25" s="70">
        <v>2</v>
      </c>
      <c r="G25" s="65">
        <v>1</v>
      </c>
      <c r="H25" s="65">
        <v>1.0271893635672829</v>
      </c>
      <c r="I25" s="70">
        <v>2</v>
      </c>
      <c r="J25" s="65">
        <v>0</v>
      </c>
      <c r="K25" s="65">
        <v>100.43511935823526</v>
      </c>
      <c r="L25" s="65">
        <v>-8.020974506872285</v>
      </c>
      <c r="M25" s="75">
        <v>1.1405036560716666</v>
      </c>
      <c r="N25" s="63">
        <v>1</v>
      </c>
      <c r="O25" s="63">
        <v>1</v>
      </c>
      <c r="P25" s="63">
        <v>-8.020975</v>
      </c>
      <c r="Q25" s="63">
        <v>1.140504</v>
      </c>
      <c r="R25" s="63">
        <v>1</v>
      </c>
      <c r="S25" s="63">
        <v>0</v>
      </c>
      <c r="T25" s="63">
        <v>0</v>
      </c>
    </row>
    <row r="26" spans="1:20" ht="15">
      <c r="A26" s="173"/>
      <c r="B26" s="12">
        <v>21</v>
      </c>
      <c r="C26" s="13">
        <v>1</v>
      </c>
      <c r="D26" s="14">
        <v>1</v>
      </c>
      <c r="E26" s="65">
        <v>0.9161746048026327</v>
      </c>
      <c r="F26" s="70">
        <v>2</v>
      </c>
      <c r="G26" s="65">
        <v>1</v>
      </c>
      <c r="H26" s="65">
        <v>0.1750966317525626</v>
      </c>
      <c r="I26" s="70">
        <v>2</v>
      </c>
      <c r="J26" s="65">
        <v>0</v>
      </c>
      <c r="K26" s="65">
        <v>87.1880047014658</v>
      </c>
      <c r="L26" s="65">
        <v>-7.496802272244058</v>
      </c>
      <c r="M26" s="75">
        <v>-0.18837722043281918</v>
      </c>
      <c r="N26" s="63">
        <v>1</v>
      </c>
      <c r="O26" s="63">
        <v>1</v>
      </c>
      <c r="P26" s="63">
        <v>-7.496802</v>
      </c>
      <c r="Q26" s="63">
        <v>-0.188377</v>
      </c>
      <c r="R26" s="63">
        <v>1</v>
      </c>
      <c r="S26" s="63">
        <v>0</v>
      </c>
      <c r="T26" s="63">
        <v>0</v>
      </c>
    </row>
    <row r="27" spans="1:20" ht="15">
      <c r="A27" s="173"/>
      <c r="B27" s="12">
        <v>22</v>
      </c>
      <c r="C27" s="13">
        <v>1</v>
      </c>
      <c r="D27" s="14">
        <v>1</v>
      </c>
      <c r="E27" s="65">
        <v>0.6107387711923173</v>
      </c>
      <c r="F27" s="70">
        <v>2</v>
      </c>
      <c r="G27" s="65">
        <v>1</v>
      </c>
      <c r="H27" s="65">
        <v>0.9861719085797942</v>
      </c>
      <c r="I27" s="70">
        <v>2</v>
      </c>
      <c r="J27" s="65">
        <v>0</v>
      </c>
      <c r="K27" s="65">
        <v>92.32450177519472</v>
      </c>
      <c r="L27" s="65">
        <v>-7.586481169217981</v>
      </c>
      <c r="M27" s="75">
        <v>1.2079703179040728</v>
      </c>
      <c r="N27" s="63">
        <v>1</v>
      </c>
      <c r="O27" s="63">
        <v>1</v>
      </c>
      <c r="P27" s="63">
        <v>-7.586481</v>
      </c>
      <c r="Q27" s="63">
        <v>1.20797</v>
      </c>
      <c r="R27" s="63">
        <v>1</v>
      </c>
      <c r="S27" s="63">
        <v>0</v>
      </c>
      <c r="T27" s="63">
        <v>0</v>
      </c>
    </row>
    <row r="28" spans="1:20" ht="15">
      <c r="A28" s="173"/>
      <c r="B28" s="12">
        <v>23</v>
      </c>
      <c r="C28" s="13">
        <v>1</v>
      </c>
      <c r="D28" s="14">
        <v>1</v>
      </c>
      <c r="E28" s="65">
        <v>0.4513263120621095</v>
      </c>
      <c r="F28" s="70">
        <v>2</v>
      </c>
      <c r="G28" s="65">
        <v>1</v>
      </c>
      <c r="H28" s="65">
        <v>1.591129342059916</v>
      </c>
      <c r="I28" s="70">
        <v>2</v>
      </c>
      <c r="J28" s="65">
        <v>0</v>
      </c>
      <c r="K28" s="65">
        <v>112.95557538003037</v>
      </c>
      <c r="L28" s="65">
        <v>-8.681042930864482</v>
      </c>
      <c r="M28" s="75">
        <v>0.8775901544179215</v>
      </c>
      <c r="N28" s="63">
        <v>1</v>
      </c>
      <c r="O28" s="63">
        <v>1</v>
      </c>
      <c r="P28" s="63">
        <v>-8.681043</v>
      </c>
      <c r="Q28" s="63">
        <v>0.87759</v>
      </c>
      <c r="R28" s="63">
        <v>1</v>
      </c>
      <c r="S28" s="63">
        <v>0</v>
      </c>
      <c r="T28" s="63">
        <v>0</v>
      </c>
    </row>
    <row r="29" spans="1:20" ht="15">
      <c r="A29" s="173"/>
      <c r="B29" s="12">
        <v>24</v>
      </c>
      <c r="C29" s="13">
        <v>1</v>
      </c>
      <c r="D29" s="14">
        <v>1</v>
      </c>
      <c r="E29" s="65">
        <v>0.3887384157258199</v>
      </c>
      <c r="F29" s="70">
        <v>2</v>
      </c>
      <c r="G29" s="65">
        <v>0.9999999999999911</v>
      </c>
      <c r="H29" s="65">
        <v>1.8896972294174228</v>
      </c>
      <c r="I29" s="70">
        <v>2</v>
      </c>
      <c r="J29" s="65">
        <v>8.912347854223217E-15</v>
      </c>
      <c r="K29" s="65">
        <v>66.59237459015917</v>
      </c>
      <c r="L29" s="65">
        <v>-6.251403580141309</v>
      </c>
      <c r="M29" s="75">
        <v>0.439696367333067</v>
      </c>
      <c r="N29" s="63">
        <v>1</v>
      </c>
      <c r="O29" s="63">
        <v>1</v>
      </c>
      <c r="P29" s="63">
        <v>-6.251404</v>
      </c>
      <c r="Q29" s="63">
        <v>0.439696</v>
      </c>
      <c r="R29" s="63">
        <v>1</v>
      </c>
      <c r="S29" s="63">
        <v>0</v>
      </c>
      <c r="T29" s="63">
        <v>0</v>
      </c>
    </row>
    <row r="30" spans="1:20" ht="15">
      <c r="A30" s="173"/>
      <c r="B30" s="12">
        <v>25</v>
      </c>
      <c r="C30" s="13">
        <v>1</v>
      </c>
      <c r="D30" s="14">
        <v>1</v>
      </c>
      <c r="E30" s="65">
        <v>0.4807183476773201</v>
      </c>
      <c r="F30" s="70">
        <v>2</v>
      </c>
      <c r="G30" s="65">
        <v>0.9999999999999989</v>
      </c>
      <c r="H30" s="65">
        <v>1.464947472291027</v>
      </c>
      <c r="I30" s="70">
        <v>2</v>
      </c>
      <c r="J30" s="65">
        <v>1.0707024619958514E-15</v>
      </c>
      <c r="K30" s="65">
        <v>70.4058703829007</v>
      </c>
      <c r="L30" s="65">
        <v>-6.558933355772023</v>
      </c>
      <c r="M30" s="75">
        <v>-0.3892227517647436</v>
      </c>
      <c r="N30" s="63">
        <v>1</v>
      </c>
      <c r="O30" s="63">
        <v>1</v>
      </c>
      <c r="P30" s="63">
        <v>-6.558933</v>
      </c>
      <c r="Q30" s="63">
        <v>-0.389223</v>
      </c>
      <c r="R30" s="63">
        <v>1</v>
      </c>
      <c r="S30" s="63">
        <v>0</v>
      </c>
      <c r="T30" s="63">
        <v>0</v>
      </c>
    </row>
    <row r="31" spans="1:20" ht="15">
      <c r="A31" s="173"/>
      <c r="B31" s="12">
        <v>26</v>
      </c>
      <c r="C31" s="13">
        <v>1</v>
      </c>
      <c r="D31" s="14">
        <v>1</v>
      </c>
      <c r="E31" s="65">
        <v>0.34901112108371196</v>
      </c>
      <c r="F31" s="70">
        <v>2</v>
      </c>
      <c r="G31" s="65">
        <v>0.9999999999999998</v>
      </c>
      <c r="H31" s="65">
        <v>2.1053029834360624</v>
      </c>
      <c r="I31" s="70">
        <v>2</v>
      </c>
      <c r="J31" s="65">
        <v>2.4973390359865517E-16</v>
      </c>
      <c r="K31" s="65">
        <v>73.95757440042924</v>
      </c>
      <c r="L31" s="65">
        <v>-6.771383153813814</v>
      </c>
      <c r="M31" s="75">
        <v>-0.9706344528440299</v>
      </c>
      <c r="N31" s="63">
        <v>1</v>
      </c>
      <c r="O31" s="63">
        <v>1</v>
      </c>
      <c r="P31" s="63">
        <v>-6.771383</v>
      </c>
      <c r="Q31" s="63">
        <v>-0.970634</v>
      </c>
      <c r="R31" s="63">
        <v>1</v>
      </c>
      <c r="S31" s="63">
        <v>0</v>
      </c>
      <c r="T31" s="63">
        <v>0</v>
      </c>
    </row>
    <row r="32" spans="1:20" ht="15">
      <c r="A32" s="173"/>
      <c r="B32" s="12">
        <v>27</v>
      </c>
      <c r="C32" s="13">
        <v>1</v>
      </c>
      <c r="D32" s="14">
        <v>1</v>
      </c>
      <c r="E32" s="65">
        <v>0.712869142403791</v>
      </c>
      <c r="F32" s="70">
        <v>2</v>
      </c>
      <c r="G32" s="65">
        <v>1</v>
      </c>
      <c r="H32" s="65">
        <v>0.6769148128043797</v>
      </c>
      <c r="I32" s="70">
        <v>2</v>
      </c>
      <c r="J32" s="65">
        <v>0</v>
      </c>
      <c r="K32" s="65">
        <v>76.20841876364436</v>
      </c>
      <c r="L32" s="65">
        <v>-6.82308031912519</v>
      </c>
      <c r="M32" s="75">
        <v>0.4630116116159062</v>
      </c>
      <c r="N32" s="63">
        <v>1</v>
      </c>
      <c r="O32" s="63">
        <v>1</v>
      </c>
      <c r="P32" s="63">
        <v>-6.82308</v>
      </c>
      <c r="Q32" s="63">
        <v>0.463012</v>
      </c>
      <c r="R32" s="63">
        <v>1</v>
      </c>
      <c r="S32" s="63">
        <v>0</v>
      </c>
      <c r="T32" s="63">
        <v>0</v>
      </c>
    </row>
    <row r="33" spans="1:20" ht="15">
      <c r="A33" s="173"/>
      <c r="B33" s="12">
        <v>28</v>
      </c>
      <c r="C33" s="13">
        <v>1</v>
      </c>
      <c r="D33" s="14">
        <v>1</v>
      </c>
      <c r="E33" s="65">
        <v>0.9509775628131779</v>
      </c>
      <c r="F33" s="70">
        <v>2</v>
      </c>
      <c r="G33" s="65">
        <v>1</v>
      </c>
      <c r="H33" s="65">
        <v>0.10052961994291384</v>
      </c>
      <c r="I33" s="70">
        <v>2</v>
      </c>
      <c r="J33" s="65">
        <v>0</v>
      </c>
      <c r="K33" s="65">
        <v>95.93496274540531</v>
      </c>
      <c r="L33" s="65">
        <v>-7.92461638167321</v>
      </c>
      <c r="M33" s="75">
        <v>0.20963871526352418</v>
      </c>
      <c r="N33" s="63">
        <v>1</v>
      </c>
      <c r="O33" s="63">
        <v>1</v>
      </c>
      <c r="P33" s="63">
        <v>-7.924616</v>
      </c>
      <c r="Q33" s="63">
        <v>0.209639</v>
      </c>
      <c r="R33" s="63">
        <v>1</v>
      </c>
      <c r="S33" s="63">
        <v>0</v>
      </c>
      <c r="T33" s="63">
        <v>0</v>
      </c>
    </row>
    <row r="34" spans="1:20" ht="15">
      <c r="A34" s="173"/>
      <c r="B34" s="12">
        <v>29</v>
      </c>
      <c r="C34" s="13">
        <v>1</v>
      </c>
      <c r="D34" s="14">
        <v>1</v>
      </c>
      <c r="E34" s="65">
        <v>0.9213659666328043</v>
      </c>
      <c r="F34" s="70">
        <v>2</v>
      </c>
      <c r="G34" s="65">
        <v>1</v>
      </c>
      <c r="H34" s="65">
        <v>0.1637959274901596</v>
      </c>
      <c r="I34" s="70">
        <v>2</v>
      </c>
      <c r="J34" s="65">
        <v>0</v>
      </c>
      <c r="K34" s="65">
        <v>97.02357491271557</v>
      </c>
      <c r="L34" s="65">
        <v>-7.991290240459399</v>
      </c>
      <c r="M34" s="75">
        <v>0.08637871280059373</v>
      </c>
      <c r="N34" s="63">
        <v>1</v>
      </c>
      <c r="O34" s="63">
        <v>1</v>
      </c>
      <c r="P34" s="63">
        <v>-7.99129</v>
      </c>
      <c r="Q34" s="63">
        <v>0.086379</v>
      </c>
      <c r="R34" s="63">
        <v>1</v>
      </c>
      <c r="S34" s="63">
        <v>0</v>
      </c>
      <c r="T34" s="63">
        <v>0</v>
      </c>
    </row>
    <row r="35" spans="1:20" ht="15">
      <c r="A35" s="173"/>
      <c r="B35" s="12">
        <v>30</v>
      </c>
      <c r="C35" s="13">
        <v>1</v>
      </c>
      <c r="D35" s="14">
        <v>1</v>
      </c>
      <c r="E35" s="65">
        <v>0.5534307018692378</v>
      </c>
      <c r="F35" s="70">
        <v>2</v>
      </c>
      <c r="G35" s="65">
        <v>1</v>
      </c>
      <c r="H35" s="65">
        <v>1.1832374690930263</v>
      </c>
      <c r="I35" s="70">
        <v>2</v>
      </c>
      <c r="J35" s="65">
        <v>0</v>
      </c>
      <c r="K35" s="65">
        <v>74.93407856127389</v>
      </c>
      <c r="L35" s="65">
        <v>-6.829464474673979</v>
      </c>
      <c r="M35" s="75">
        <v>-0.5449608505753594</v>
      </c>
      <c r="N35" s="63">
        <v>1</v>
      </c>
      <c r="O35" s="63">
        <v>1</v>
      </c>
      <c r="P35" s="63">
        <v>-6.829464</v>
      </c>
      <c r="Q35" s="63">
        <v>-0.544961</v>
      </c>
      <c r="R35" s="63">
        <v>1</v>
      </c>
      <c r="S35" s="63">
        <v>0</v>
      </c>
      <c r="T35" s="63">
        <v>0</v>
      </c>
    </row>
    <row r="36" spans="1:20" ht="15">
      <c r="A36" s="173"/>
      <c r="B36" s="12">
        <v>31</v>
      </c>
      <c r="C36" s="13">
        <v>1</v>
      </c>
      <c r="D36" s="14">
        <v>1</v>
      </c>
      <c r="E36" s="65">
        <v>0.43406133999278684</v>
      </c>
      <c r="F36" s="70">
        <v>2</v>
      </c>
      <c r="G36" s="65">
        <v>0.9999999999999998</v>
      </c>
      <c r="H36" s="65">
        <v>1.6691388369597377</v>
      </c>
      <c r="I36" s="70">
        <v>2</v>
      </c>
      <c r="J36" s="65">
        <v>2.299935876940523E-16</v>
      </c>
      <c r="K36" s="65">
        <v>73.68609932685843</v>
      </c>
      <c r="L36" s="65">
        <v>-6.7589549321305915</v>
      </c>
      <c r="M36" s="75">
        <v>-0.7590027591535344</v>
      </c>
      <c r="N36" s="63">
        <v>1</v>
      </c>
      <c r="O36" s="63">
        <v>1</v>
      </c>
      <c r="P36" s="63">
        <v>-6.758955</v>
      </c>
      <c r="Q36" s="63">
        <v>-0.759003</v>
      </c>
      <c r="R36" s="63">
        <v>1</v>
      </c>
      <c r="S36" s="63">
        <v>0</v>
      </c>
      <c r="T36" s="63">
        <v>0</v>
      </c>
    </row>
    <row r="37" spans="1:20" ht="15">
      <c r="A37" s="173"/>
      <c r="B37" s="12">
        <v>32</v>
      </c>
      <c r="C37" s="13">
        <v>1</v>
      </c>
      <c r="D37" s="14">
        <v>1</v>
      </c>
      <c r="E37" s="65">
        <v>0.9152466313846143</v>
      </c>
      <c r="F37" s="70">
        <v>2</v>
      </c>
      <c r="G37" s="65">
        <v>1</v>
      </c>
      <c r="H37" s="65">
        <v>0.177123415059644</v>
      </c>
      <c r="I37" s="70">
        <v>2</v>
      </c>
      <c r="J37" s="65">
        <v>0</v>
      </c>
      <c r="K37" s="65">
        <v>86.31381147482806</v>
      </c>
      <c r="L37" s="65">
        <v>-7.3749525415878185</v>
      </c>
      <c r="M37" s="75">
        <v>0.565844592169548</v>
      </c>
      <c r="N37" s="63">
        <v>1</v>
      </c>
      <c r="O37" s="63">
        <v>1</v>
      </c>
      <c r="P37" s="63">
        <v>-7.374953</v>
      </c>
      <c r="Q37" s="63">
        <v>0.565845</v>
      </c>
      <c r="R37" s="63">
        <v>1</v>
      </c>
      <c r="S37" s="63">
        <v>0</v>
      </c>
      <c r="T37" s="63">
        <v>0</v>
      </c>
    </row>
    <row r="38" spans="1:20" ht="15">
      <c r="A38" s="173"/>
      <c r="B38" s="12">
        <v>33</v>
      </c>
      <c r="C38" s="13">
        <v>1</v>
      </c>
      <c r="D38" s="14">
        <v>1</v>
      </c>
      <c r="E38" s="65">
        <v>0.18963803597020504</v>
      </c>
      <c r="F38" s="70">
        <v>2</v>
      </c>
      <c r="G38" s="65">
        <v>1</v>
      </c>
      <c r="H38" s="65">
        <v>3.3252761952476875</v>
      </c>
      <c r="I38" s="70">
        <v>2</v>
      </c>
      <c r="J38" s="65">
        <v>0</v>
      </c>
      <c r="K38" s="65">
        <v>123.74467010705725</v>
      </c>
      <c r="L38" s="65">
        <v>-9.126346253177502</v>
      </c>
      <c r="M38" s="75">
        <v>1.2244326707603892</v>
      </c>
      <c r="N38" s="63">
        <v>1</v>
      </c>
      <c r="O38" s="63">
        <v>1</v>
      </c>
      <c r="P38" s="63">
        <v>-9.126346</v>
      </c>
      <c r="Q38" s="63">
        <v>1.224433</v>
      </c>
      <c r="R38" s="63">
        <v>1</v>
      </c>
      <c r="S38" s="63">
        <v>0</v>
      </c>
      <c r="T38" s="63">
        <v>0</v>
      </c>
    </row>
    <row r="39" spans="1:20" ht="15">
      <c r="A39" s="173"/>
      <c r="B39" s="12">
        <v>34</v>
      </c>
      <c r="C39" s="13">
        <v>1</v>
      </c>
      <c r="D39" s="14">
        <v>1</v>
      </c>
      <c r="E39" s="65">
        <v>0.048501871268841264</v>
      </c>
      <c r="F39" s="70">
        <v>2</v>
      </c>
      <c r="G39" s="65">
        <v>1</v>
      </c>
      <c r="H39" s="65">
        <v>6.052305797840585</v>
      </c>
      <c r="I39" s="70">
        <v>2</v>
      </c>
      <c r="J39" s="65">
        <v>0</v>
      </c>
      <c r="K39" s="65">
        <v>134.04423642446653</v>
      </c>
      <c r="L39" s="65">
        <v>-9.467681987299212</v>
      </c>
      <c r="M39" s="75">
        <v>1.8252263451904667</v>
      </c>
      <c r="N39" s="63">
        <v>1</v>
      </c>
      <c r="O39" s="63">
        <v>1</v>
      </c>
      <c r="P39" s="63">
        <v>-9.467682</v>
      </c>
      <c r="Q39" s="63">
        <v>1.825226</v>
      </c>
      <c r="R39" s="63">
        <v>1</v>
      </c>
      <c r="S39" s="63">
        <v>0</v>
      </c>
      <c r="T39" s="63">
        <v>0</v>
      </c>
    </row>
    <row r="40" spans="1:20" ht="15">
      <c r="A40" s="173"/>
      <c r="B40" s="12">
        <v>35</v>
      </c>
      <c r="C40" s="13">
        <v>1</v>
      </c>
      <c r="D40" s="14">
        <v>1</v>
      </c>
      <c r="E40" s="65">
        <v>0.5858200727002382</v>
      </c>
      <c r="F40" s="70">
        <v>2</v>
      </c>
      <c r="G40" s="65">
        <v>1</v>
      </c>
      <c r="H40" s="65">
        <v>1.0694851594523715</v>
      </c>
      <c r="I40" s="70">
        <v>2</v>
      </c>
      <c r="J40" s="65">
        <v>0</v>
      </c>
      <c r="K40" s="65">
        <v>78.98405517014955</v>
      </c>
      <c r="L40" s="65">
        <v>-7.062013861913389</v>
      </c>
      <c r="M40" s="75">
        <v>-0.6634004232629309</v>
      </c>
      <c r="N40" s="63">
        <v>1</v>
      </c>
      <c r="O40" s="63">
        <v>1</v>
      </c>
      <c r="P40" s="63">
        <v>-7.062014</v>
      </c>
      <c r="Q40" s="63">
        <v>-0.6634</v>
      </c>
      <c r="R40" s="63">
        <v>1</v>
      </c>
      <c r="S40" s="63">
        <v>0</v>
      </c>
      <c r="T40" s="63">
        <v>0</v>
      </c>
    </row>
    <row r="41" spans="1:20" ht="15">
      <c r="A41" s="173"/>
      <c r="B41" s="12">
        <v>36</v>
      </c>
      <c r="C41" s="13">
        <v>1</v>
      </c>
      <c r="D41" s="14">
        <v>1</v>
      </c>
      <c r="E41" s="65">
        <v>0.8746831637232981</v>
      </c>
      <c r="F41" s="70">
        <v>2</v>
      </c>
      <c r="G41" s="65">
        <v>1</v>
      </c>
      <c r="H41" s="65">
        <v>0.2677871135999925</v>
      </c>
      <c r="I41" s="70">
        <v>2</v>
      </c>
      <c r="J41" s="65">
        <v>0</v>
      </c>
      <c r="K41" s="65">
        <v>96.03987475959812</v>
      </c>
      <c r="L41" s="65">
        <v>-7.958762429578559</v>
      </c>
      <c r="M41" s="75">
        <v>-0.1649617219006253</v>
      </c>
      <c r="N41" s="63">
        <v>1</v>
      </c>
      <c r="O41" s="63">
        <v>1</v>
      </c>
      <c r="P41" s="63">
        <v>-7.958762</v>
      </c>
      <c r="Q41" s="63">
        <v>-0.164962</v>
      </c>
      <c r="R41" s="63">
        <v>1</v>
      </c>
      <c r="S41" s="63">
        <v>0</v>
      </c>
      <c r="T41" s="63">
        <v>0</v>
      </c>
    </row>
    <row r="42" spans="1:20" ht="15">
      <c r="A42" s="173"/>
      <c r="B42" s="12">
        <v>37</v>
      </c>
      <c r="C42" s="13">
        <v>1</v>
      </c>
      <c r="D42" s="14">
        <v>1</v>
      </c>
      <c r="E42" s="65">
        <v>0.5922744278664279</v>
      </c>
      <c r="F42" s="70">
        <v>2</v>
      </c>
      <c r="G42" s="65">
        <v>1</v>
      </c>
      <c r="H42" s="65">
        <v>1.047570381847928</v>
      </c>
      <c r="I42" s="70">
        <v>2</v>
      </c>
      <c r="J42" s="65">
        <v>0</v>
      </c>
      <c r="K42" s="65">
        <v>110.24641407828393</v>
      </c>
      <c r="L42" s="65">
        <v>-8.613672005465414</v>
      </c>
      <c r="M42" s="75">
        <v>0.4032536019324103</v>
      </c>
      <c r="N42" s="63">
        <v>1</v>
      </c>
      <c r="O42" s="63">
        <v>1</v>
      </c>
      <c r="P42" s="63">
        <v>-8.613672</v>
      </c>
      <c r="Q42" s="63">
        <v>0.403254</v>
      </c>
      <c r="R42" s="63">
        <v>1</v>
      </c>
      <c r="S42" s="63">
        <v>0</v>
      </c>
      <c r="T42" s="63">
        <v>0</v>
      </c>
    </row>
    <row r="43" spans="1:20" ht="15">
      <c r="A43" s="173"/>
      <c r="B43" s="12">
        <v>38</v>
      </c>
      <c r="C43" s="13">
        <v>1</v>
      </c>
      <c r="D43" s="14">
        <v>1</v>
      </c>
      <c r="E43" s="65">
        <v>0.77003662886987</v>
      </c>
      <c r="F43" s="70">
        <v>2</v>
      </c>
      <c r="G43" s="65">
        <v>1</v>
      </c>
      <c r="H43" s="65">
        <v>0.5226343906099041</v>
      </c>
      <c r="I43" s="70">
        <v>2</v>
      </c>
      <c r="J43" s="65">
        <v>0</v>
      </c>
      <c r="K43" s="65">
        <v>104.04751104741726</v>
      </c>
      <c r="L43" s="65">
        <v>-8.330417592203872</v>
      </c>
      <c r="M43" s="75">
        <v>0.22813352977100465</v>
      </c>
      <c r="N43" s="63">
        <v>1</v>
      </c>
      <c r="O43" s="63">
        <v>1</v>
      </c>
      <c r="P43" s="63">
        <v>-8.330418</v>
      </c>
      <c r="Q43" s="63">
        <v>0.228134</v>
      </c>
      <c r="R43" s="63">
        <v>1</v>
      </c>
      <c r="S43" s="63">
        <v>0</v>
      </c>
      <c r="T43" s="63">
        <v>0</v>
      </c>
    </row>
    <row r="44" spans="1:20" ht="15">
      <c r="A44" s="173"/>
      <c r="B44" s="12">
        <v>39</v>
      </c>
      <c r="C44" s="13">
        <v>1</v>
      </c>
      <c r="D44" s="14">
        <v>1</v>
      </c>
      <c r="E44" s="65">
        <v>0.5217389149681777</v>
      </c>
      <c r="F44" s="70">
        <v>2</v>
      </c>
      <c r="G44" s="65">
        <v>1</v>
      </c>
      <c r="H44" s="65">
        <v>1.3011759582377882</v>
      </c>
      <c r="I44" s="70">
        <v>2</v>
      </c>
      <c r="J44" s="65">
        <v>0</v>
      </c>
      <c r="K44" s="65">
        <v>76.72355217323654</v>
      </c>
      <c r="L44" s="65">
        <v>-6.934120065122715</v>
      </c>
      <c r="M44" s="75">
        <v>-0.7055193791613348</v>
      </c>
      <c r="N44" s="63">
        <v>1</v>
      </c>
      <c r="O44" s="63">
        <v>1</v>
      </c>
      <c r="P44" s="63">
        <v>-6.93412</v>
      </c>
      <c r="Q44" s="63">
        <v>-0.705519</v>
      </c>
      <c r="R44" s="63">
        <v>1</v>
      </c>
      <c r="S44" s="63">
        <v>0</v>
      </c>
      <c r="T44" s="63">
        <v>0</v>
      </c>
    </row>
    <row r="45" spans="1:20" ht="15">
      <c r="A45" s="173"/>
      <c r="B45" s="12">
        <v>40</v>
      </c>
      <c r="C45" s="13">
        <v>1</v>
      </c>
      <c r="D45" s="14">
        <v>1</v>
      </c>
      <c r="E45" s="65">
        <v>0.9719813509856962</v>
      </c>
      <c r="F45" s="70">
        <v>2</v>
      </c>
      <c r="G45" s="65">
        <v>1</v>
      </c>
      <c r="H45" s="65">
        <v>0.056837321868927274</v>
      </c>
      <c r="I45" s="70">
        <v>2</v>
      </c>
      <c r="J45" s="65">
        <v>0</v>
      </c>
      <c r="K45" s="65">
        <v>91.01900678629586</v>
      </c>
      <c r="L45" s="65">
        <v>-7.688231310676602</v>
      </c>
      <c r="M45" s="75">
        <v>-0.009223623090009713</v>
      </c>
      <c r="N45" s="63">
        <v>1</v>
      </c>
      <c r="O45" s="63">
        <v>1</v>
      </c>
      <c r="P45" s="63">
        <v>-7.688231</v>
      </c>
      <c r="Q45" s="63">
        <v>-0.009224</v>
      </c>
      <c r="R45" s="63">
        <v>1</v>
      </c>
      <c r="S45" s="63">
        <v>0</v>
      </c>
      <c r="T45" s="63">
        <v>0</v>
      </c>
    </row>
    <row r="46" spans="1:20" ht="15">
      <c r="A46" s="173"/>
      <c r="B46" s="12">
        <v>41</v>
      </c>
      <c r="C46" s="13">
        <v>1</v>
      </c>
      <c r="D46" s="14">
        <v>1</v>
      </c>
      <c r="E46" s="65">
        <v>0.8573155600838046</v>
      </c>
      <c r="F46" s="70">
        <v>2</v>
      </c>
      <c r="G46" s="65">
        <v>1</v>
      </c>
      <c r="H46" s="65">
        <v>0.307898426717103</v>
      </c>
      <c r="I46" s="70">
        <v>2</v>
      </c>
      <c r="J46" s="65">
        <v>0</v>
      </c>
      <c r="K46" s="65">
        <v>96.89425647987564</v>
      </c>
      <c r="L46" s="65">
        <v>-7.917937153448057</v>
      </c>
      <c r="M46" s="75">
        <v>0.6751213127922727</v>
      </c>
      <c r="N46" s="63">
        <v>1</v>
      </c>
      <c r="O46" s="63">
        <v>1</v>
      </c>
      <c r="P46" s="63">
        <v>-7.917937</v>
      </c>
      <c r="Q46" s="63">
        <v>0.675121</v>
      </c>
      <c r="R46" s="63">
        <v>1</v>
      </c>
      <c r="S46" s="63">
        <v>0</v>
      </c>
      <c r="T46" s="63">
        <v>0</v>
      </c>
    </row>
    <row r="47" spans="1:20" ht="15">
      <c r="A47" s="173"/>
      <c r="B47" s="12">
        <v>42</v>
      </c>
      <c r="C47" s="13">
        <v>1</v>
      </c>
      <c r="D47" s="14">
        <v>1</v>
      </c>
      <c r="E47" s="65">
        <v>0.014949735972897072</v>
      </c>
      <c r="F47" s="70">
        <v>2</v>
      </c>
      <c r="G47" s="65">
        <v>0.9999999999782578</v>
      </c>
      <c r="H47" s="65">
        <v>8.406123279954349</v>
      </c>
      <c r="I47" s="70">
        <v>2</v>
      </c>
      <c r="J47" s="65">
        <v>2.1742170217486207E-11</v>
      </c>
      <c r="K47" s="65">
        <v>57.509658106323755</v>
      </c>
      <c r="L47" s="65">
        <v>-5.661880651075034</v>
      </c>
      <c r="M47" s="75">
        <v>-1.934355243236376</v>
      </c>
      <c r="N47" s="63">
        <v>1</v>
      </c>
      <c r="O47" s="63">
        <v>1</v>
      </c>
      <c r="P47" s="63">
        <v>-5.661881</v>
      </c>
      <c r="Q47" s="63">
        <v>-1.934355</v>
      </c>
      <c r="R47" s="63">
        <v>1</v>
      </c>
      <c r="S47" s="63">
        <v>0</v>
      </c>
      <c r="T47" s="63">
        <v>0</v>
      </c>
    </row>
    <row r="48" spans="1:20" ht="15">
      <c r="A48" s="173"/>
      <c r="B48" s="12">
        <v>43</v>
      </c>
      <c r="C48" s="13">
        <v>1</v>
      </c>
      <c r="D48" s="14">
        <v>1</v>
      </c>
      <c r="E48" s="65">
        <v>0.83015611915792</v>
      </c>
      <c r="F48" s="70">
        <v>2</v>
      </c>
      <c r="G48" s="65">
        <v>1</v>
      </c>
      <c r="H48" s="65">
        <v>0.37228300101644385</v>
      </c>
      <c r="I48" s="70">
        <v>2</v>
      </c>
      <c r="J48" s="65">
        <v>0</v>
      </c>
      <c r="K48" s="65">
        <v>82.40080347933285</v>
      </c>
      <c r="L48" s="65">
        <v>-7.241014678662711</v>
      </c>
      <c r="M48" s="75">
        <v>-0.2726151322296259</v>
      </c>
      <c r="N48" s="63">
        <v>1</v>
      </c>
      <c r="O48" s="63">
        <v>1</v>
      </c>
      <c r="P48" s="63">
        <v>-7.241015</v>
      </c>
      <c r="Q48" s="63">
        <v>-0.272615</v>
      </c>
      <c r="R48" s="63">
        <v>1</v>
      </c>
      <c r="S48" s="63">
        <v>0</v>
      </c>
      <c r="T48" s="63">
        <v>0</v>
      </c>
    </row>
    <row r="49" spans="1:20" ht="15">
      <c r="A49" s="173"/>
      <c r="B49" s="12">
        <v>44</v>
      </c>
      <c r="C49" s="13">
        <v>1</v>
      </c>
      <c r="D49" s="14">
        <v>1</v>
      </c>
      <c r="E49" s="65">
        <v>0.2880831034907636</v>
      </c>
      <c r="F49" s="70">
        <v>2</v>
      </c>
      <c r="G49" s="65">
        <v>0.9999999999999991</v>
      </c>
      <c r="H49" s="65">
        <v>2.4890125733649096</v>
      </c>
      <c r="I49" s="70">
        <v>2</v>
      </c>
      <c r="J49" s="65">
        <v>8.940588752930953E-16</v>
      </c>
      <c r="K49" s="65">
        <v>71.79053266307525</v>
      </c>
      <c r="L49" s="65">
        <v>-6.414435564126575</v>
      </c>
      <c r="M49" s="75">
        <v>1.2473013056782798</v>
      </c>
      <c r="N49" s="63">
        <v>1</v>
      </c>
      <c r="O49" s="63">
        <v>1</v>
      </c>
      <c r="P49" s="63">
        <v>-6.414436</v>
      </c>
      <c r="Q49" s="63">
        <v>1.247301</v>
      </c>
      <c r="R49" s="63">
        <v>1</v>
      </c>
      <c r="S49" s="63">
        <v>0</v>
      </c>
      <c r="T49" s="63">
        <v>0</v>
      </c>
    </row>
    <row r="50" spans="1:20" ht="15">
      <c r="A50" s="173"/>
      <c r="B50" s="12">
        <v>45</v>
      </c>
      <c r="C50" s="13">
        <v>1</v>
      </c>
      <c r="D50" s="14">
        <v>1</v>
      </c>
      <c r="E50" s="65">
        <v>0.5327236727381626</v>
      </c>
      <c r="F50" s="70">
        <v>2</v>
      </c>
      <c r="G50" s="65">
        <v>1</v>
      </c>
      <c r="H50" s="65">
        <v>1.2595048537820432</v>
      </c>
      <c r="I50" s="70">
        <v>2</v>
      </c>
      <c r="J50" s="65">
        <v>0</v>
      </c>
      <c r="K50" s="65">
        <v>78.58723488636848</v>
      </c>
      <c r="L50" s="65">
        <v>-6.85944381376323</v>
      </c>
      <c r="M50" s="75">
        <v>1.0516539573582309</v>
      </c>
      <c r="N50" s="63">
        <v>1</v>
      </c>
      <c r="O50" s="63">
        <v>1</v>
      </c>
      <c r="P50" s="63">
        <v>-6.859444</v>
      </c>
      <c r="Q50" s="63">
        <v>1.051654</v>
      </c>
      <c r="R50" s="63">
        <v>1</v>
      </c>
      <c r="S50" s="63">
        <v>0</v>
      </c>
      <c r="T50" s="63">
        <v>0</v>
      </c>
    </row>
    <row r="51" spans="1:20" ht="15">
      <c r="A51" s="173"/>
      <c r="B51" s="12">
        <v>46</v>
      </c>
      <c r="C51" s="13">
        <v>1</v>
      </c>
      <c r="D51" s="14">
        <v>1</v>
      </c>
      <c r="E51" s="65">
        <v>0.5408344886223678</v>
      </c>
      <c r="F51" s="70">
        <v>2</v>
      </c>
      <c r="G51" s="65">
        <v>0.9999999999999998</v>
      </c>
      <c r="H51" s="65">
        <v>1.229283965893277</v>
      </c>
      <c r="I51" s="70">
        <v>2</v>
      </c>
      <c r="J51" s="65">
        <v>1.7147431721582333E-16</v>
      </c>
      <c r="K51" s="65">
        <v>73.83348031058257</v>
      </c>
      <c r="L51" s="65">
        <v>-6.764703925588662</v>
      </c>
      <c r="M51" s="75">
        <v>-0.5051518553152813</v>
      </c>
      <c r="N51" s="63">
        <v>1</v>
      </c>
      <c r="O51" s="63">
        <v>1</v>
      </c>
      <c r="P51" s="63">
        <v>-6.764704</v>
      </c>
      <c r="Q51" s="63">
        <v>-0.505152</v>
      </c>
      <c r="R51" s="63">
        <v>1</v>
      </c>
      <c r="S51" s="63">
        <v>0</v>
      </c>
      <c r="T51" s="63">
        <v>0</v>
      </c>
    </row>
    <row r="52" spans="1:20" ht="15">
      <c r="A52" s="173"/>
      <c r="B52" s="12">
        <v>47</v>
      </c>
      <c r="C52" s="13">
        <v>1</v>
      </c>
      <c r="D52" s="14">
        <v>1</v>
      </c>
      <c r="E52" s="65">
        <v>0.768915383988895</v>
      </c>
      <c r="F52" s="70">
        <v>2</v>
      </c>
      <c r="G52" s="65">
        <v>1</v>
      </c>
      <c r="H52" s="65">
        <v>0.5255486987104846</v>
      </c>
      <c r="I52" s="70">
        <v>2</v>
      </c>
      <c r="J52" s="65">
        <v>0</v>
      </c>
      <c r="K52" s="65">
        <v>100.37158869835088</v>
      </c>
      <c r="L52" s="65">
        <v>-8.081899372200406</v>
      </c>
      <c r="M52" s="75">
        <v>0.7633927497704831</v>
      </c>
      <c r="N52" s="63">
        <v>1</v>
      </c>
      <c r="O52" s="63">
        <v>1</v>
      </c>
      <c r="P52" s="63">
        <v>-8.081899</v>
      </c>
      <c r="Q52" s="63">
        <v>0.763393</v>
      </c>
      <c r="R52" s="63">
        <v>1</v>
      </c>
      <c r="S52" s="63">
        <v>0</v>
      </c>
      <c r="T52" s="63">
        <v>0</v>
      </c>
    </row>
    <row r="53" spans="1:20" ht="15">
      <c r="A53" s="173"/>
      <c r="B53" s="12">
        <v>48</v>
      </c>
      <c r="C53" s="13">
        <v>1</v>
      </c>
      <c r="D53" s="14">
        <v>1</v>
      </c>
      <c r="E53" s="65">
        <v>0.7752991282637498</v>
      </c>
      <c r="F53" s="70">
        <v>2</v>
      </c>
      <c r="G53" s="65">
        <v>1</v>
      </c>
      <c r="H53" s="65">
        <v>0.5090127042871556</v>
      </c>
      <c r="I53" s="70">
        <v>2</v>
      </c>
      <c r="J53" s="65">
        <v>0</v>
      </c>
      <c r="K53" s="65">
        <v>81.34749824993501</v>
      </c>
      <c r="L53" s="65">
        <v>-7.186769041559743</v>
      </c>
      <c r="M53" s="75">
        <v>-0.36098682345719085</v>
      </c>
      <c r="N53" s="63">
        <v>1</v>
      </c>
      <c r="O53" s="63">
        <v>1</v>
      </c>
      <c r="P53" s="63">
        <v>-7.186769</v>
      </c>
      <c r="Q53" s="63">
        <v>-0.360987</v>
      </c>
      <c r="R53" s="63">
        <v>1</v>
      </c>
      <c r="S53" s="63">
        <v>0</v>
      </c>
      <c r="T53" s="63">
        <v>0</v>
      </c>
    </row>
    <row r="54" spans="1:20" ht="15">
      <c r="A54" s="173"/>
      <c r="B54" s="12">
        <v>49</v>
      </c>
      <c r="C54" s="13">
        <v>1</v>
      </c>
      <c r="D54" s="14">
        <v>1</v>
      </c>
      <c r="E54" s="65">
        <v>0.7102130232772639</v>
      </c>
      <c r="F54" s="70">
        <v>2</v>
      </c>
      <c r="G54" s="65">
        <v>1</v>
      </c>
      <c r="H54" s="65">
        <v>0.6843806423254646</v>
      </c>
      <c r="I54" s="70">
        <v>2</v>
      </c>
      <c r="J54" s="65">
        <v>0</v>
      </c>
      <c r="K54" s="65">
        <v>104.69414956048219</v>
      </c>
      <c r="L54" s="65">
        <v>-8.314448759439816</v>
      </c>
      <c r="M54" s="75">
        <v>0.6449531770829124</v>
      </c>
      <c r="N54" s="63">
        <v>1</v>
      </c>
      <c r="O54" s="63">
        <v>1</v>
      </c>
      <c r="P54" s="63">
        <v>-8.314449</v>
      </c>
      <c r="Q54" s="63">
        <v>0.644953</v>
      </c>
      <c r="R54" s="63">
        <v>1</v>
      </c>
      <c r="S54" s="63">
        <v>0</v>
      </c>
      <c r="T54" s="63">
        <v>0</v>
      </c>
    </row>
    <row r="55" spans="1:20" ht="15">
      <c r="A55" s="173"/>
      <c r="B55" s="12">
        <v>50</v>
      </c>
      <c r="C55" s="13">
        <v>1</v>
      </c>
      <c r="D55" s="14">
        <v>1</v>
      </c>
      <c r="E55" s="65">
        <v>0.9386327475058643</v>
      </c>
      <c r="F55" s="70">
        <v>2</v>
      </c>
      <c r="G55" s="65">
        <v>1</v>
      </c>
      <c r="H55" s="65">
        <v>0.1266619729896406</v>
      </c>
      <c r="I55" s="70">
        <v>2</v>
      </c>
      <c r="J55" s="65">
        <v>0</v>
      </c>
      <c r="K55" s="65">
        <v>90.54498576780293</v>
      </c>
      <c r="L55" s="65">
        <v>-7.671967405236181</v>
      </c>
      <c r="M55" s="75">
        <v>-0.13489384044061958</v>
      </c>
      <c r="N55" s="63">
        <v>1</v>
      </c>
      <c r="O55" s="63">
        <v>1</v>
      </c>
      <c r="P55" s="63">
        <v>-7.671967</v>
      </c>
      <c r="Q55" s="63">
        <v>-0.134894</v>
      </c>
      <c r="R55" s="63">
        <v>1</v>
      </c>
      <c r="S55" s="63">
        <v>0</v>
      </c>
      <c r="T55" s="63">
        <v>0</v>
      </c>
    </row>
    <row r="56" spans="1:20" ht="15">
      <c r="A56" s="173"/>
      <c r="B56" s="12">
        <v>51</v>
      </c>
      <c r="C56" s="13">
        <v>2</v>
      </c>
      <c r="D56" s="14">
        <v>2</v>
      </c>
      <c r="E56" s="65">
        <v>0.7025781615343164</v>
      </c>
      <c r="F56" s="70">
        <v>2</v>
      </c>
      <c r="G56" s="65">
        <v>0.999889412240982</v>
      </c>
      <c r="H56" s="65">
        <v>0.7059972439856661</v>
      </c>
      <c r="I56" s="70">
        <v>3</v>
      </c>
      <c r="J56" s="65">
        <v>0.00011058775901804425</v>
      </c>
      <c r="K56" s="65">
        <v>18.92517836215207</v>
      </c>
      <c r="L56" s="65">
        <v>1.459275450967474</v>
      </c>
      <c r="M56" s="75">
        <v>0.028543764329741803</v>
      </c>
      <c r="N56" s="63">
        <v>2</v>
      </c>
      <c r="O56" s="63">
        <v>2</v>
      </c>
      <c r="P56" s="63">
        <v>1.459275</v>
      </c>
      <c r="Q56" s="63">
        <v>0.028544</v>
      </c>
      <c r="R56" s="63">
        <v>0</v>
      </c>
      <c r="S56" s="63">
        <v>0.999889</v>
      </c>
      <c r="T56" s="63">
        <v>0.000111</v>
      </c>
    </row>
    <row r="57" spans="1:20" ht="15">
      <c r="A57" s="173"/>
      <c r="B57" s="12">
        <v>52</v>
      </c>
      <c r="C57" s="13">
        <v>2</v>
      </c>
      <c r="D57" s="14">
        <v>2</v>
      </c>
      <c r="E57" s="65">
        <v>0.4794136657844893</v>
      </c>
      <c r="F57" s="70">
        <v>2</v>
      </c>
      <c r="G57" s="65">
        <v>0.9992574703398618</v>
      </c>
      <c r="H57" s="65">
        <v>1.4703829027425361</v>
      </c>
      <c r="I57" s="70">
        <v>3</v>
      </c>
      <c r="J57" s="65">
        <v>0.0007425296601383364</v>
      </c>
      <c r="K57" s="65">
        <v>15.87979277534087</v>
      </c>
      <c r="L57" s="65">
        <v>1.7977057360990667</v>
      </c>
      <c r="M57" s="75">
        <v>0.48438550230777305</v>
      </c>
      <c r="N57" s="63">
        <v>2</v>
      </c>
      <c r="O57" s="63">
        <v>2</v>
      </c>
      <c r="P57" s="63">
        <v>1.797706</v>
      </c>
      <c r="Q57" s="63">
        <v>0.484386</v>
      </c>
      <c r="R57" s="63">
        <v>0</v>
      </c>
      <c r="S57" s="63">
        <v>0.999257</v>
      </c>
      <c r="T57" s="63">
        <v>0.000743</v>
      </c>
    </row>
    <row r="58" spans="1:20" ht="15">
      <c r="A58" s="173"/>
      <c r="B58" s="12">
        <v>53</v>
      </c>
      <c r="C58" s="13">
        <v>2</v>
      </c>
      <c r="D58" s="14">
        <v>2</v>
      </c>
      <c r="E58" s="65">
        <v>0.6860132386389841</v>
      </c>
      <c r="F58" s="70">
        <v>2</v>
      </c>
      <c r="G58" s="65">
        <v>0.9958069471540688</v>
      </c>
      <c r="H58" s="65">
        <v>0.7537167062698096</v>
      </c>
      <c r="I58" s="70">
        <v>3</v>
      </c>
      <c r="J58" s="65">
        <v>0.0041930528459311</v>
      </c>
      <c r="K58" s="65">
        <v>11.693965384588928</v>
      </c>
      <c r="L58" s="65">
        <v>2.4169488839607634</v>
      </c>
      <c r="M58" s="75">
        <v>-0.09278403073138015</v>
      </c>
      <c r="N58" s="63">
        <v>2</v>
      </c>
      <c r="O58" s="63">
        <v>2</v>
      </c>
      <c r="P58" s="63">
        <v>2.416949</v>
      </c>
      <c r="Q58" s="63">
        <v>-0.092784</v>
      </c>
      <c r="R58" s="63">
        <v>0</v>
      </c>
      <c r="S58" s="63">
        <v>0.995807</v>
      </c>
      <c r="T58" s="63">
        <v>0.004193</v>
      </c>
    </row>
    <row r="59" spans="1:20" ht="15">
      <c r="A59" s="173"/>
      <c r="B59" s="12">
        <v>54</v>
      </c>
      <c r="C59" s="13">
        <v>2</v>
      </c>
      <c r="D59" s="14">
        <v>2</v>
      </c>
      <c r="E59" s="65">
        <v>0.6281893985954752</v>
      </c>
      <c r="F59" s="70">
        <v>2</v>
      </c>
      <c r="G59" s="65">
        <v>0.9996423498042264</v>
      </c>
      <c r="H59" s="65">
        <v>0.929827135725827</v>
      </c>
      <c r="I59" s="70">
        <v>3</v>
      </c>
      <c r="J59" s="65">
        <v>0.00035765019577360674</v>
      </c>
      <c r="K59" s="65">
        <v>16.80102201943256</v>
      </c>
      <c r="L59" s="65">
        <v>2.262473485518988</v>
      </c>
      <c r="M59" s="75">
        <v>-1.5872525084559306</v>
      </c>
      <c r="N59" s="63">
        <v>2</v>
      </c>
      <c r="O59" s="63">
        <v>2</v>
      </c>
      <c r="P59" s="63">
        <v>2.262473</v>
      </c>
      <c r="Q59" s="63">
        <v>-1.587253</v>
      </c>
      <c r="R59" s="63">
        <v>0</v>
      </c>
      <c r="S59" s="63">
        <v>0.999642</v>
      </c>
      <c r="T59" s="63">
        <v>0.000358</v>
      </c>
    </row>
    <row r="60" spans="1:20" ht="15">
      <c r="A60" s="173"/>
      <c r="B60" s="12">
        <v>55</v>
      </c>
      <c r="C60" s="13">
        <v>2</v>
      </c>
      <c r="D60" s="14">
        <v>2</v>
      </c>
      <c r="E60" s="65">
        <v>0.7448970412266095</v>
      </c>
      <c r="F60" s="70">
        <v>2</v>
      </c>
      <c r="G60" s="65">
        <v>0.9955903451441285</v>
      </c>
      <c r="H60" s="65">
        <v>0.5890185396977233</v>
      </c>
      <c r="I60" s="70">
        <v>3</v>
      </c>
      <c r="J60" s="65">
        <v>0.004409654855871567</v>
      </c>
      <c r="K60" s="65">
        <v>11.428097440698055</v>
      </c>
      <c r="L60" s="65">
        <v>2.5486783645086346</v>
      </c>
      <c r="M60" s="75">
        <v>-0.47220489767088886</v>
      </c>
      <c r="N60" s="63">
        <v>2</v>
      </c>
      <c r="O60" s="63">
        <v>2</v>
      </c>
      <c r="P60" s="63">
        <v>2.548678</v>
      </c>
      <c r="Q60" s="63">
        <v>-0.472205</v>
      </c>
      <c r="R60" s="63">
        <v>0</v>
      </c>
      <c r="S60" s="63">
        <v>0.99559</v>
      </c>
      <c r="T60" s="63">
        <v>0.00441</v>
      </c>
    </row>
    <row r="61" spans="1:20" ht="15">
      <c r="A61" s="173"/>
      <c r="B61" s="12">
        <v>56</v>
      </c>
      <c r="C61" s="13">
        <v>2</v>
      </c>
      <c r="D61" s="14">
        <v>2</v>
      </c>
      <c r="E61" s="65">
        <v>0.8094987115362949</v>
      </c>
      <c r="F61" s="70">
        <v>2</v>
      </c>
      <c r="G61" s="65">
        <v>0.9985020183684694</v>
      </c>
      <c r="H61" s="65">
        <v>0.42268019508832727</v>
      </c>
      <c r="I61" s="70">
        <v>3</v>
      </c>
      <c r="J61" s="65">
        <v>0.001497981631530589</v>
      </c>
      <c r="K61" s="65">
        <v>13.426955297548627</v>
      </c>
      <c r="L61" s="65">
        <v>2.4299672509967154</v>
      </c>
      <c r="M61" s="75">
        <v>-0.96613206636592</v>
      </c>
      <c r="N61" s="63">
        <v>2</v>
      </c>
      <c r="O61" s="63">
        <v>2</v>
      </c>
      <c r="P61" s="63">
        <v>2.429967</v>
      </c>
      <c r="Q61" s="63">
        <v>-0.966132</v>
      </c>
      <c r="R61" s="63">
        <v>0</v>
      </c>
      <c r="S61" s="63">
        <v>0.998502</v>
      </c>
      <c r="T61" s="63">
        <v>0.001498</v>
      </c>
    </row>
    <row r="62" spans="1:20" ht="15">
      <c r="A62" s="173"/>
      <c r="B62" s="12">
        <v>57</v>
      </c>
      <c r="C62" s="13">
        <v>2</v>
      </c>
      <c r="D62" s="14">
        <v>2</v>
      </c>
      <c r="E62" s="65">
        <v>0.2578408637367971</v>
      </c>
      <c r="F62" s="70">
        <v>2</v>
      </c>
      <c r="G62" s="65">
        <v>0.9858345796235711</v>
      </c>
      <c r="H62" s="65">
        <v>2.710825383172137</v>
      </c>
      <c r="I62" s="70">
        <v>3</v>
      </c>
      <c r="J62" s="65">
        <v>0.014165420376428822</v>
      </c>
      <c r="K62" s="65">
        <v>11.196194906011234</v>
      </c>
      <c r="L62" s="65">
        <v>2.448484555552362</v>
      </c>
      <c r="M62" s="75">
        <v>0.795961954178359</v>
      </c>
      <c r="N62" s="63">
        <v>2</v>
      </c>
      <c r="O62" s="63">
        <v>2</v>
      </c>
      <c r="P62" s="63">
        <v>2.448485</v>
      </c>
      <c r="Q62" s="63">
        <v>0.795962</v>
      </c>
      <c r="R62" s="63">
        <v>0</v>
      </c>
      <c r="S62" s="63">
        <v>0.985835</v>
      </c>
      <c r="T62" s="63">
        <v>0.014165</v>
      </c>
    </row>
    <row r="63" spans="1:20" ht="15">
      <c r="A63" s="173"/>
      <c r="B63" s="12">
        <v>58</v>
      </c>
      <c r="C63" s="13">
        <v>2</v>
      </c>
      <c r="D63" s="14">
        <v>2</v>
      </c>
      <c r="E63" s="65">
        <v>0.1918874894286237</v>
      </c>
      <c r="F63" s="70">
        <v>2</v>
      </c>
      <c r="G63" s="65">
        <v>0.9999998880188242</v>
      </c>
      <c r="H63" s="65">
        <v>3.301692142548701</v>
      </c>
      <c r="I63" s="70">
        <v>3</v>
      </c>
      <c r="J63" s="65">
        <v>1.1198112591559925E-07</v>
      </c>
      <c r="K63" s="65">
        <v>35.31156291551213</v>
      </c>
      <c r="L63" s="65">
        <v>0.22266651256241926</v>
      </c>
      <c r="M63" s="75">
        <v>-1.5846731831904641</v>
      </c>
      <c r="N63" s="63">
        <v>2</v>
      </c>
      <c r="O63" s="63">
        <v>2</v>
      </c>
      <c r="P63" s="63">
        <v>0.222667</v>
      </c>
      <c r="Q63" s="63">
        <v>-1.584673</v>
      </c>
      <c r="R63" s="63">
        <v>0</v>
      </c>
      <c r="S63" s="63">
        <v>1</v>
      </c>
      <c r="T63" s="63">
        <v>0</v>
      </c>
    </row>
    <row r="64" spans="1:20" ht="15">
      <c r="A64" s="173"/>
      <c r="B64" s="12">
        <v>59</v>
      </c>
      <c r="C64" s="13">
        <v>2</v>
      </c>
      <c r="D64" s="14">
        <v>2</v>
      </c>
      <c r="E64" s="65">
        <v>0.9928737554599014</v>
      </c>
      <c r="F64" s="70">
        <v>2</v>
      </c>
      <c r="G64" s="65">
        <v>0.9998781350527588</v>
      </c>
      <c r="H64" s="65">
        <v>0.014303515001412985</v>
      </c>
      <c r="I64" s="70">
        <v>3</v>
      </c>
      <c r="J64" s="65">
        <v>0.00012186494724107107</v>
      </c>
      <c r="K64" s="65">
        <v>18.03925400270285</v>
      </c>
      <c r="L64" s="65">
        <v>1.7502012317434132</v>
      </c>
      <c r="M64" s="75">
        <v>-0.8211801299138741</v>
      </c>
      <c r="N64" s="63">
        <v>2</v>
      </c>
      <c r="O64" s="63">
        <v>2</v>
      </c>
      <c r="P64" s="63">
        <v>1.750201</v>
      </c>
      <c r="Q64" s="63">
        <v>-0.82118</v>
      </c>
      <c r="R64" s="63">
        <v>0</v>
      </c>
      <c r="S64" s="63">
        <v>0.999878</v>
      </c>
      <c r="T64" s="63">
        <v>0.000122</v>
      </c>
    </row>
    <row r="65" spans="1:20" ht="15">
      <c r="A65" s="173"/>
      <c r="B65" s="12">
        <v>60</v>
      </c>
      <c r="C65" s="13">
        <v>2</v>
      </c>
      <c r="D65" s="14">
        <v>2</v>
      </c>
      <c r="E65" s="65">
        <v>0.9233854631458748</v>
      </c>
      <c r="F65" s="70">
        <v>2</v>
      </c>
      <c r="G65" s="65">
        <v>0.999502691481115</v>
      </c>
      <c r="H65" s="65">
        <v>0.15941702356368112</v>
      </c>
      <c r="I65" s="70">
        <v>3</v>
      </c>
      <c r="J65" s="65">
        <v>0.0004973085188851134</v>
      </c>
      <c r="K65" s="65">
        <v>15.371022083361318</v>
      </c>
      <c r="L65" s="65">
        <v>1.9584224164469464</v>
      </c>
      <c r="M65" s="75">
        <v>-0.35156375295436776</v>
      </c>
      <c r="N65" s="63">
        <v>2</v>
      </c>
      <c r="O65" s="63">
        <v>2</v>
      </c>
      <c r="P65" s="63">
        <v>1.958422</v>
      </c>
      <c r="Q65" s="63">
        <v>-0.351564</v>
      </c>
      <c r="R65" s="63">
        <v>0</v>
      </c>
      <c r="S65" s="63">
        <v>0.999503</v>
      </c>
      <c r="T65" s="63">
        <v>0.000497</v>
      </c>
    </row>
    <row r="66" spans="1:20" ht="15">
      <c r="A66" s="173"/>
      <c r="B66" s="12">
        <v>61</v>
      </c>
      <c r="C66" s="13">
        <v>2</v>
      </c>
      <c r="D66" s="14">
        <v>2</v>
      </c>
      <c r="E66" s="65">
        <v>0.13308848589346758</v>
      </c>
      <c r="F66" s="70">
        <v>2</v>
      </c>
      <c r="G66" s="65">
        <v>0.9999985791594397</v>
      </c>
      <c r="H66" s="65">
        <v>4.033482129019206</v>
      </c>
      <c r="I66" s="70">
        <v>3</v>
      </c>
      <c r="J66" s="65">
        <v>1.4208405603289634E-06</v>
      </c>
      <c r="K66" s="65">
        <v>30.96200312251036</v>
      </c>
      <c r="L66" s="65">
        <v>1.1937603065281748</v>
      </c>
      <c r="M66" s="75">
        <v>-2.6344557041720496</v>
      </c>
      <c r="N66" s="63">
        <v>2</v>
      </c>
      <c r="O66" s="63">
        <v>2</v>
      </c>
      <c r="P66" s="63">
        <v>1.19376</v>
      </c>
      <c r="Q66" s="63">
        <v>-2.634456</v>
      </c>
      <c r="R66" s="63">
        <v>0</v>
      </c>
      <c r="S66" s="63">
        <v>0.999999</v>
      </c>
      <c r="T66" s="63">
        <v>1E-06</v>
      </c>
    </row>
    <row r="67" spans="1:20" ht="15">
      <c r="A67" s="173"/>
      <c r="B67" s="12">
        <v>62</v>
      </c>
      <c r="C67" s="13">
        <v>2</v>
      </c>
      <c r="D67" s="14">
        <v>2</v>
      </c>
      <c r="E67" s="65">
        <v>0.5777696277073233</v>
      </c>
      <c r="F67" s="70">
        <v>2</v>
      </c>
      <c r="G67" s="65">
        <v>0.9992294283612918</v>
      </c>
      <c r="H67" s="65">
        <v>1.0971601154789958</v>
      </c>
      <c r="I67" s="70">
        <v>3</v>
      </c>
      <c r="J67" s="65">
        <v>0.0007705716387083487</v>
      </c>
      <c r="K67" s="65">
        <v>15.432374239350189</v>
      </c>
      <c r="L67" s="65">
        <v>1.8589256741035518</v>
      </c>
      <c r="M67" s="75">
        <v>0.31900654394643857</v>
      </c>
      <c r="N67" s="63">
        <v>2</v>
      </c>
      <c r="O67" s="63">
        <v>2</v>
      </c>
      <c r="P67" s="63">
        <v>1.858926</v>
      </c>
      <c r="Q67" s="63">
        <v>0.319007</v>
      </c>
      <c r="R67" s="63">
        <v>0</v>
      </c>
      <c r="S67" s="63">
        <v>0.999229</v>
      </c>
      <c r="T67" s="63">
        <v>0.000771</v>
      </c>
    </row>
    <row r="68" spans="1:20" ht="15">
      <c r="A68" s="173"/>
      <c r="B68" s="12">
        <v>63</v>
      </c>
      <c r="C68" s="13">
        <v>2</v>
      </c>
      <c r="D68" s="14">
        <v>2</v>
      </c>
      <c r="E68" s="65">
        <v>0.12783630090376993</v>
      </c>
      <c r="F68" s="70">
        <v>2</v>
      </c>
      <c r="G68" s="65">
        <v>0.9999987798305612</v>
      </c>
      <c r="H68" s="65">
        <v>4.114009465482607</v>
      </c>
      <c r="I68" s="70">
        <v>3</v>
      </c>
      <c r="J68" s="65">
        <v>1.2201694388785043E-06</v>
      </c>
      <c r="K68" s="65">
        <v>31.347048674214243</v>
      </c>
      <c r="L68" s="65">
        <v>1.1580938785030137</v>
      </c>
      <c r="M68" s="75">
        <v>-2.6434099133781657</v>
      </c>
      <c r="N68" s="63">
        <v>2</v>
      </c>
      <c r="O68" s="63">
        <v>2</v>
      </c>
      <c r="P68" s="63">
        <v>1.158094</v>
      </c>
      <c r="Q68" s="63">
        <v>-2.64341</v>
      </c>
      <c r="R68" s="63">
        <v>0</v>
      </c>
      <c r="S68" s="63">
        <v>0.999999</v>
      </c>
      <c r="T68" s="63">
        <v>1E-06</v>
      </c>
    </row>
    <row r="69" spans="1:20" ht="15">
      <c r="A69" s="173"/>
      <c r="B69" s="12">
        <v>64</v>
      </c>
      <c r="C69" s="13">
        <v>2</v>
      </c>
      <c r="D69" s="14">
        <v>2</v>
      </c>
      <c r="E69" s="65">
        <v>0.6995673646753454</v>
      </c>
      <c r="F69" s="70">
        <v>2</v>
      </c>
      <c r="G69" s="65">
        <v>0.9943267143950474</v>
      </c>
      <c r="H69" s="65">
        <v>0.7145863709488892</v>
      </c>
      <c r="I69" s="70">
        <v>3</v>
      </c>
      <c r="J69" s="65">
        <v>0.0056732856049525205</v>
      </c>
      <c r="K69" s="65">
        <v>11.047181205911832</v>
      </c>
      <c r="L69" s="65">
        <v>2.666057249316959</v>
      </c>
      <c r="M69" s="75">
        <v>-0.6425045400569365</v>
      </c>
      <c r="N69" s="63">
        <v>2</v>
      </c>
      <c r="O69" s="63">
        <v>2</v>
      </c>
      <c r="P69" s="63">
        <v>2.666057</v>
      </c>
      <c r="Q69" s="63">
        <v>-0.642505</v>
      </c>
      <c r="R69" s="63">
        <v>0</v>
      </c>
      <c r="S69" s="63">
        <v>0.994327</v>
      </c>
      <c r="T69" s="63">
        <v>0.005673</v>
      </c>
    </row>
    <row r="70" spans="1:20" ht="15">
      <c r="A70" s="173"/>
      <c r="B70" s="12">
        <v>65</v>
      </c>
      <c r="C70" s="13">
        <v>2</v>
      </c>
      <c r="D70" s="14">
        <v>2</v>
      </c>
      <c r="E70" s="65">
        <v>0.2520365090639766</v>
      </c>
      <c r="F70" s="70">
        <v>2</v>
      </c>
      <c r="G70" s="65">
        <v>0.9999983507844649</v>
      </c>
      <c r="H70" s="65">
        <v>2.7563626494528095</v>
      </c>
      <c r="I70" s="70">
        <v>3</v>
      </c>
      <c r="J70" s="65">
        <v>1.6492154793592944E-06</v>
      </c>
      <c r="K70" s="65">
        <v>29.386781051373138</v>
      </c>
      <c r="L70" s="65">
        <v>0.3783672184476435</v>
      </c>
      <c r="M70" s="75">
        <v>0.0866389312385702</v>
      </c>
      <c r="N70" s="63">
        <v>2</v>
      </c>
      <c r="O70" s="63">
        <v>2</v>
      </c>
      <c r="P70" s="63">
        <v>0.378367</v>
      </c>
      <c r="Q70" s="63">
        <v>0.086639</v>
      </c>
      <c r="R70" s="63">
        <v>0</v>
      </c>
      <c r="S70" s="63">
        <v>0.999998</v>
      </c>
      <c r="T70" s="63">
        <v>2E-06</v>
      </c>
    </row>
    <row r="71" spans="1:20" ht="15">
      <c r="A71" s="173"/>
      <c r="B71" s="12">
        <v>66</v>
      </c>
      <c r="C71" s="13">
        <v>2</v>
      </c>
      <c r="D71" s="14">
        <v>2</v>
      </c>
      <c r="E71" s="65">
        <v>0.5918175399484994</v>
      </c>
      <c r="F71" s="70">
        <v>2</v>
      </c>
      <c r="G71" s="65">
        <v>0.9999573178776926</v>
      </c>
      <c r="H71" s="65">
        <v>1.0491138023018176</v>
      </c>
      <c r="I71" s="70">
        <v>3</v>
      </c>
      <c r="J71" s="65">
        <v>4.2682122307377966E-05</v>
      </c>
      <c r="K71" s="65">
        <v>21.17248924968986</v>
      </c>
      <c r="L71" s="65">
        <v>1.2011725537487408</v>
      </c>
      <c r="M71" s="75">
        <v>0.08443735920962062</v>
      </c>
      <c r="N71" s="63">
        <v>2</v>
      </c>
      <c r="O71" s="63">
        <v>2</v>
      </c>
      <c r="P71" s="63">
        <v>1.201173</v>
      </c>
      <c r="Q71" s="63">
        <v>0.084437</v>
      </c>
      <c r="R71" s="63">
        <v>0</v>
      </c>
      <c r="S71" s="63">
        <v>0.999957</v>
      </c>
      <c r="T71" s="63">
        <v>4.3E-05</v>
      </c>
    </row>
    <row r="72" spans="1:20" ht="15">
      <c r="A72" s="173"/>
      <c r="B72" s="12">
        <v>67</v>
      </c>
      <c r="C72" s="13">
        <v>2</v>
      </c>
      <c r="D72" s="14">
        <v>2</v>
      </c>
      <c r="E72" s="65">
        <v>0.48020133255679764</v>
      </c>
      <c r="F72" s="70">
        <v>2</v>
      </c>
      <c r="G72" s="65">
        <v>0.9806471084380083</v>
      </c>
      <c r="H72" s="65">
        <v>1.467099640390182</v>
      </c>
      <c r="I72" s="70">
        <v>3</v>
      </c>
      <c r="J72" s="65">
        <v>0.019352891561991773</v>
      </c>
      <c r="K72" s="65">
        <v>9.317841291281455</v>
      </c>
      <c r="L72" s="65">
        <v>2.768102463451944</v>
      </c>
      <c r="M72" s="75">
        <v>0.03219953627462869</v>
      </c>
      <c r="N72" s="63">
        <v>2</v>
      </c>
      <c r="O72" s="63">
        <v>2</v>
      </c>
      <c r="P72" s="63">
        <v>2.768102</v>
      </c>
      <c r="Q72" s="63">
        <v>0.0322</v>
      </c>
      <c r="R72" s="63">
        <v>0</v>
      </c>
      <c r="S72" s="63">
        <v>0.980647</v>
      </c>
      <c r="T72" s="63">
        <v>0.019353</v>
      </c>
    </row>
    <row r="73" spans="1:20" ht="15">
      <c r="A73" s="173"/>
      <c r="B73" s="12">
        <v>68</v>
      </c>
      <c r="C73" s="13">
        <v>2</v>
      </c>
      <c r="D73" s="14">
        <v>2</v>
      </c>
      <c r="E73" s="65">
        <v>0.37419376846088487</v>
      </c>
      <c r="F73" s="70">
        <v>2</v>
      </c>
      <c r="G73" s="65">
        <v>0.9999990848283664</v>
      </c>
      <c r="H73" s="65">
        <v>1.9659630364895468</v>
      </c>
      <c r="I73" s="70">
        <v>3</v>
      </c>
      <c r="J73" s="65">
        <v>9.151716334151668E-07</v>
      </c>
      <c r="K73" s="65">
        <v>29.774269629662314</v>
      </c>
      <c r="L73" s="65">
        <v>0.7768540386624323</v>
      </c>
      <c r="M73" s="75">
        <v>-1.6591618468271772</v>
      </c>
      <c r="N73" s="63">
        <v>2</v>
      </c>
      <c r="O73" s="63">
        <v>2</v>
      </c>
      <c r="P73" s="63">
        <v>0.776854</v>
      </c>
      <c r="Q73" s="63">
        <v>-1.659162</v>
      </c>
      <c r="R73" s="63">
        <v>0</v>
      </c>
      <c r="S73" s="63">
        <v>0.999999</v>
      </c>
      <c r="T73" s="63">
        <v>1E-06</v>
      </c>
    </row>
    <row r="74" spans="1:20" ht="15">
      <c r="A74" s="173"/>
      <c r="B74" s="12">
        <v>69</v>
      </c>
      <c r="C74" s="13">
        <v>2</v>
      </c>
      <c r="D74" s="14">
        <v>2</v>
      </c>
      <c r="E74" s="65">
        <v>0.15606991303408296</v>
      </c>
      <c r="F74" s="70">
        <v>2</v>
      </c>
      <c r="G74" s="65">
        <v>0.9595734724669099</v>
      </c>
      <c r="H74" s="65">
        <v>3.7149024233032417</v>
      </c>
      <c r="I74" s="70">
        <v>3</v>
      </c>
      <c r="J74" s="65">
        <v>0.040426527533090055</v>
      </c>
      <c r="K74" s="65">
        <v>10.048907812556546</v>
      </c>
      <c r="L74" s="65">
        <v>3.4980543322522637</v>
      </c>
      <c r="M74" s="75">
        <v>-1.6849561621261284</v>
      </c>
      <c r="N74" s="63">
        <v>2</v>
      </c>
      <c r="O74" s="63">
        <v>2</v>
      </c>
      <c r="P74" s="63">
        <v>3.498054</v>
      </c>
      <c r="Q74" s="63">
        <v>-1.684956</v>
      </c>
      <c r="R74" s="63">
        <v>0</v>
      </c>
      <c r="S74" s="63">
        <v>0.959573</v>
      </c>
      <c r="T74" s="63">
        <v>0.040427</v>
      </c>
    </row>
    <row r="75" spans="1:20" ht="15">
      <c r="A75" s="173"/>
      <c r="B75" s="12">
        <v>70</v>
      </c>
      <c r="C75" s="13">
        <v>2</v>
      </c>
      <c r="D75" s="14">
        <v>2</v>
      </c>
      <c r="E75" s="65">
        <v>0.5098438340414687</v>
      </c>
      <c r="F75" s="70">
        <v>2</v>
      </c>
      <c r="G75" s="65">
        <v>0.9999967038945653</v>
      </c>
      <c r="H75" s="65">
        <v>1.3473016158335218</v>
      </c>
      <c r="I75" s="70">
        <v>3</v>
      </c>
      <c r="J75" s="65">
        <v>3.296105434606033E-06</v>
      </c>
      <c r="K75" s="65">
        <v>26.592832939159653</v>
      </c>
      <c r="L75" s="65">
        <v>1.0904278804275815</v>
      </c>
      <c r="M75" s="75">
        <v>-1.6265834962301373</v>
      </c>
      <c r="N75" s="63">
        <v>2</v>
      </c>
      <c r="O75" s="63">
        <v>2</v>
      </c>
      <c r="P75" s="63">
        <v>1.090428</v>
      </c>
      <c r="Q75" s="63">
        <v>-1.626583</v>
      </c>
      <c r="R75" s="63">
        <v>0</v>
      </c>
      <c r="S75" s="63">
        <v>0.999997</v>
      </c>
      <c r="T75" s="63">
        <v>3E-06</v>
      </c>
    </row>
    <row r="76" spans="1:20" ht="15">
      <c r="A76" s="173"/>
      <c r="B76" s="12">
        <v>71</v>
      </c>
      <c r="C76" s="13">
        <v>2</v>
      </c>
      <c r="D76" s="15" t="s">
        <v>18</v>
      </c>
      <c r="E76" s="65">
        <v>0.10260097458663656</v>
      </c>
      <c r="F76" s="70">
        <v>2</v>
      </c>
      <c r="G76" s="65">
        <v>0.7467717752618562</v>
      </c>
      <c r="H76" s="65">
        <v>4.553815694790978</v>
      </c>
      <c r="I76" s="70">
        <v>2</v>
      </c>
      <c r="J76" s="65">
        <v>0.2532282247381437</v>
      </c>
      <c r="K76" s="65">
        <v>6.716752615884365</v>
      </c>
      <c r="L76" s="65">
        <v>3.7158961465535993</v>
      </c>
      <c r="M76" s="75">
        <v>1.0445144207553834</v>
      </c>
      <c r="N76" s="63">
        <v>2</v>
      </c>
      <c r="O76" s="63">
        <v>3</v>
      </c>
      <c r="P76" s="63">
        <v>3.715896</v>
      </c>
      <c r="Q76" s="63">
        <v>1.044514</v>
      </c>
      <c r="R76" s="63">
        <v>0</v>
      </c>
      <c r="S76" s="63">
        <v>0.253228</v>
      </c>
      <c r="T76" s="63">
        <v>0.746772</v>
      </c>
    </row>
    <row r="77" spans="1:20" ht="15">
      <c r="A77" s="173"/>
      <c r="B77" s="12">
        <v>72</v>
      </c>
      <c r="C77" s="13">
        <v>2</v>
      </c>
      <c r="D77" s="14">
        <v>2</v>
      </c>
      <c r="E77" s="65">
        <v>0.6903892033211606</v>
      </c>
      <c r="F77" s="70">
        <v>2</v>
      </c>
      <c r="G77" s="65">
        <v>0.9999906547087314</v>
      </c>
      <c r="H77" s="65">
        <v>0.7409995552603138</v>
      </c>
      <c r="I77" s="70">
        <v>3</v>
      </c>
      <c r="J77" s="65">
        <v>9.345291268576301E-06</v>
      </c>
      <c r="K77" s="65">
        <v>23.90225676290143</v>
      </c>
      <c r="L77" s="65">
        <v>0.9976103663093392</v>
      </c>
      <c r="M77" s="75">
        <v>-0.4905306018005826</v>
      </c>
      <c r="N77" s="63">
        <v>2</v>
      </c>
      <c r="O77" s="63">
        <v>2</v>
      </c>
      <c r="P77" s="63">
        <v>0.99761</v>
      </c>
      <c r="Q77" s="63">
        <v>-0.490531</v>
      </c>
      <c r="R77" s="63">
        <v>0</v>
      </c>
      <c r="S77" s="63">
        <v>0.999991</v>
      </c>
      <c r="T77" s="63">
        <v>9E-06</v>
      </c>
    </row>
    <row r="78" spans="1:20" ht="15">
      <c r="A78" s="173"/>
      <c r="B78" s="12">
        <v>73</v>
      </c>
      <c r="C78" s="13">
        <v>2</v>
      </c>
      <c r="D78" s="14">
        <v>2</v>
      </c>
      <c r="E78" s="65">
        <v>0.10536198482090575</v>
      </c>
      <c r="F78" s="70">
        <v>2</v>
      </c>
      <c r="G78" s="65">
        <v>0.8155328274691297</v>
      </c>
      <c r="H78" s="65">
        <v>4.500706766514677</v>
      </c>
      <c r="I78" s="70">
        <v>3</v>
      </c>
      <c r="J78" s="65">
        <v>0.1844671725308702</v>
      </c>
      <c r="K78" s="65">
        <v>7.473447075855373</v>
      </c>
      <c r="L78" s="65">
        <v>3.835259309940411</v>
      </c>
      <c r="M78" s="75">
        <v>-1.4059580608525826</v>
      </c>
      <c r="N78" s="63">
        <v>2</v>
      </c>
      <c r="O78" s="63">
        <v>2</v>
      </c>
      <c r="P78" s="63">
        <v>3.835259</v>
      </c>
      <c r="Q78" s="63">
        <v>-1.405958</v>
      </c>
      <c r="R78" s="63">
        <v>0</v>
      </c>
      <c r="S78" s="63">
        <v>0.815533</v>
      </c>
      <c r="T78" s="63">
        <v>0.184467</v>
      </c>
    </row>
    <row r="79" spans="1:20" ht="15">
      <c r="A79" s="173"/>
      <c r="B79" s="12">
        <v>74</v>
      </c>
      <c r="C79" s="13">
        <v>2</v>
      </c>
      <c r="D79" s="14">
        <v>2</v>
      </c>
      <c r="E79" s="65">
        <v>0.7134123296030679</v>
      </c>
      <c r="F79" s="70">
        <v>2</v>
      </c>
      <c r="G79" s="65">
        <v>0.9995722531442656</v>
      </c>
      <c r="H79" s="65">
        <v>0.675391446663266</v>
      </c>
      <c r="I79" s="70">
        <v>3</v>
      </c>
      <c r="J79" s="65">
        <v>0.0004277468557345084</v>
      </c>
      <c r="K79" s="65">
        <v>16.188493761786884</v>
      </c>
      <c r="L79" s="65">
        <v>2.257412494318343</v>
      </c>
      <c r="M79" s="75">
        <v>-1.42679423411931</v>
      </c>
      <c r="N79" s="63">
        <v>2</v>
      </c>
      <c r="O79" s="63">
        <v>2</v>
      </c>
      <c r="P79" s="63">
        <v>2.257412</v>
      </c>
      <c r="Q79" s="63">
        <v>-1.426794</v>
      </c>
      <c r="R79" s="63">
        <v>0</v>
      </c>
      <c r="S79" s="63">
        <v>0.999572</v>
      </c>
      <c r="T79" s="63">
        <v>0.000428</v>
      </c>
    </row>
    <row r="80" spans="1:20" ht="15">
      <c r="A80" s="173"/>
      <c r="B80" s="12">
        <v>75</v>
      </c>
      <c r="C80" s="13">
        <v>2</v>
      </c>
      <c r="D80" s="14">
        <v>2</v>
      </c>
      <c r="E80" s="65">
        <v>0.8364918225363056</v>
      </c>
      <c r="F80" s="70">
        <v>2</v>
      </c>
      <c r="G80" s="65">
        <v>0.9999757854206588</v>
      </c>
      <c r="H80" s="65">
        <v>0.3570770688228069</v>
      </c>
      <c r="I80" s="70">
        <v>3</v>
      </c>
      <c r="J80" s="65">
        <v>2.421457934132333E-05</v>
      </c>
      <c r="K80" s="65">
        <v>21.61413994724229</v>
      </c>
      <c r="L80" s="65">
        <v>1.2557132635280717</v>
      </c>
      <c r="M80" s="75">
        <v>-0.5464241966804614</v>
      </c>
      <c r="N80" s="63">
        <v>2</v>
      </c>
      <c r="O80" s="63">
        <v>2</v>
      </c>
      <c r="P80" s="63">
        <v>1.255713</v>
      </c>
      <c r="Q80" s="63">
        <v>-0.546424</v>
      </c>
      <c r="R80" s="63">
        <v>0</v>
      </c>
      <c r="S80" s="63">
        <v>0.999976</v>
      </c>
      <c r="T80" s="63">
        <v>2.4E-05</v>
      </c>
    </row>
    <row r="81" spans="1:20" ht="15">
      <c r="A81" s="173"/>
      <c r="B81" s="12">
        <v>76</v>
      </c>
      <c r="C81" s="13">
        <v>2</v>
      </c>
      <c r="D81" s="14">
        <v>2</v>
      </c>
      <c r="E81" s="65">
        <v>0.7778815244895588</v>
      </c>
      <c r="F81" s="70">
        <v>2</v>
      </c>
      <c r="G81" s="65">
        <v>0.9999170947030063</v>
      </c>
      <c r="H81" s="65">
        <v>0.502362097093891</v>
      </c>
      <c r="I81" s="70">
        <v>3</v>
      </c>
      <c r="J81" s="65">
        <v>8.290529699370768E-05</v>
      </c>
      <c r="K81" s="65">
        <v>19.297819482985528</v>
      </c>
      <c r="L81" s="65">
        <v>1.437557624745349</v>
      </c>
      <c r="M81" s="75">
        <v>-0.13442497914391327</v>
      </c>
      <c r="N81" s="63">
        <v>2</v>
      </c>
      <c r="O81" s="63">
        <v>2</v>
      </c>
      <c r="P81" s="63">
        <v>1.437558</v>
      </c>
      <c r="Q81" s="63">
        <v>-0.134425</v>
      </c>
      <c r="R81" s="63">
        <v>0</v>
      </c>
      <c r="S81" s="63">
        <v>0.999917</v>
      </c>
      <c r="T81" s="63">
        <v>8.3E-05</v>
      </c>
    </row>
    <row r="82" spans="1:20" ht="15">
      <c r="A82" s="173"/>
      <c r="B82" s="12">
        <v>77</v>
      </c>
      <c r="C82" s="13">
        <v>2</v>
      </c>
      <c r="D82" s="14">
        <v>2</v>
      </c>
      <c r="E82" s="65">
        <v>0.8005243889616621</v>
      </c>
      <c r="F82" s="70">
        <v>2</v>
      </c>
      <c r="G82" s="65">
        <v>0.9982540640576544</v>
      </c>
      <c r="H82" s="65">
        <v>0.44497655969875916</v>
      </c>
      <c r="I82" s="70">
        <v>3</v>
      </c>
      <c r="J82" s="65">
        <v>0.0017459359423456127</v>
      </c>
      <c r="K82" s="65">
        <v>13.142410656910037</v>
      </c>
      <c r="L82" s="65">
        <v>2.459061372056872</v>
      </c>
      <c r="M82" s="75">
        <v>-0.9352772803119584</v>
      </c>
      <c r="N82" s="63">
        <v>2</v>
      </c>
      <c r="O82" s="63">
        <v>2</v>
      </c>
      <c r="P82" s="63">
        <v>2.459061</v>
      </c>
      <c r="Q82" s="63">
        <v>-0.935277</v>
      </c>
      <c r="R82" s="63">
        <v>0</v>
      </c>
      <c r="S82" s="63">
        <v>0.998254</v>
      </c>
      <c r="T82" s="63">
        <v>0.001746</v>
      </c>
    </row>
    <row r="83" spans="1:20" ht="15">
      <c r="A83" s="173"/>
      <c r="B83" s="12">
        <v>78</v>
      </c>
      <c r="C83" s="13">
        <v>2</v>
      </c>
      <c r="D83" s="14">
        <v>2</v>
      </c>
      <c r="E83" s="65">
        <v>0.16064348978289006</v>
      </c>
      <c r="F83" s="70">
        <v>2</v>
      </c>
      <c r="G83" s="65">
        <v>0.6892131192651347</v>
      </c>
      <c r="H83" s="65">
        <v>3.6571354369373243</v>
      </c>
      <c r="I83" s="70">
        <v>3</v>
      </c>
      <c r="J83" s="65">
        <v>0.31078688073486516</v>
      </c>
      <c r="K83" s="65">
        <v>5.250021704228698</v>
      </c>
      <c r="L83" s="65">
        <v>3.518484946508782</v>
      </c>
      <c r="M83" s="75">
        <v>0.1605888656210021</v>
      </c>
      <c r="N83" s="63">
        <v>2</v>
      </c>
      <c r="O83" s="63">
        <v>2</v>
      </c>
      <c r="P83" s="63">
        <v>3.518485</v>
      </c>
      <c r="Q83" s="63">
        <v>0.160589</v>
      </c>
      <c r="R83" s="63">
        <v>0</v>
      </c>
      <c r="S83" s="63">
        <v>0.689213</v>
      </c>
      <c r="T83" s="63">
        <v>0.310787</v>
      </c>
    </row>
    <row r="84" spans="1:20" ht="15">
      <c r="A84" s="173"/>
      <c r="B84" s="12">
        <v>79</v>
      </c>
      <c r="C84" s="13">
        <v>2</v>
      </c>
      <c r="D84" s="14">
        <v>2</v>
      </c>
      <c r="E84" s="65">
        <v>0.6405139141354658</v>
      </c>
      <c r="F84" s="70">
        <v>2</v>
      </c>
      <c r="G84" s="65">
        <v>0.9925168624212696</v>
      </c>
      <c r="H84" s="65">
        <v>0.8909688680328242</v>
      </c>
      <c r="I84" s="70">
        <v>3</v>
      </c>
      <c r="J84" s="65">
        <v>0.0074831375787304975</v>
      </c>
      <c r="K84" s="65">
        <v>10.666152539689572</v>
      </c>
      <c r="L84" s="65">
        <v>2.589798713315501</v>
      </c>
      <c r="M84" s="75">
        <v>-0.174611727640508</v>
      </c>
      <c r="N84" s="63">
        <v>2</v>
      </c>
      <c r="O84" s="63">
        <v>2</v>
      </c>
      <c r="P84" s="63">
        <v>2.589799</v>
      </c>
      <c r="Q84" s="63">
        <v>-0.174612</v>
      </c>
      <c r="R84" s="63">
        <v>0</v>
      </c>
      <c r="S84" s="63">
        <v>0.992517</v>
      </c>
      <c r="T84" s="63">
        <v>0.007483</v>
      </c>
    </row>
    <row r="85" spans="1:20" ht="15">
      <c r="A85" s="173"/>
      <c r="B85" s="12">
        <v>80</v>
      </c>
      <c r="C85" s="13">
        <v>2</v>
      </c>
      <c r="D85" s="14">
        <v>2</v>
      </c>
      <c r="E85" s="65">
        <v>0.08642470714476023</v>
      </c>
      <c r="F85" s="70">
        <v>2</v>
      </c>
      <c r="G85" s="65">
        <v>0.999999980884202</v>
      </c>
      <c r="H85" s="65">
        <v>4.896963363455891</v>
      </c>
      <c r="I85" s="70">
        <v>3</v>
      </c>
      <c r="J85" s="65">
        <v>1.910624277234836E-08</v>
      </c>
      <c r="K85" s="65">
        <v>40.443464742377834</v>
      </c>
      <c r="L85" s="65">
        <v>-0.30748788367808255</v>
      </c>
      <c r="M85" s="75">
        <v>-1.3188714591631678</v>
      </c>
      <c r="N85" s="63">
        <v>2</v>
      </c>
      <c r="O85" s="63">
        <v>2</v>
      </c>
      <c r="P85" s="63">
        <v>-0.307488</v>
      </c>
      <c r="Q85" s="63">
        <v>-1.318871</v>
      </c>
      <c r="R85" s="63">
        <v>0</v>
      </c>
      <c r="S85" s="63">
        <v>1</v>
      </c>
      <c r="T85" s="63">
        <v>0</v>
      </c>
    </row>
    <row r="86" spans="1:20" ht="15">
      <c r="A86" s="173"/>
      <c r="B86" s="12">
        <v>81</v>
      </c>
      <c r="C86" s="13">
        <v>2</v>
      </c>
      <c r="D86" s="14">
        <v>2</v>
      </c>
      <c r="E86" s="65">
        <v>0.4571839062131109</v>
      </c>
      <c r="F86" s="70">
        <v>2</v>
      </c>
      <c r="G86" s="65">
        <v>0.9999969922523326</v>
      </c>
      <c r="H86" s="65">
        <v>1.5653390968795355</v>
      </c>
      <c r="I86" s="70">
        <v>3</v>
      </c>
      <c r="J86" s="65">
        <v>3.007747667275995E-06</v>
      </c>
      <c r="K86" s="65">
        <v>26.993971166583528</v>
      </c>
      <c r="L86" s="65">
        <v>1.1066917858680019</v>
      </c>
      <c r="M86" s="75">
        <v>-1.7522537135807472</v>
      </c>
      <c r="N86" s="63">
        <v>2</v>
      </c>
      <c r="O86" s="63">
        <v>2</v>
      </c>
      <c r="P86" s="63">
        <v>1.106692</v>
      </c>
      <c r="Q86" s="63">
        <v>-1.752254</v>
      </c>
      <c r="R86" s="63">
        <v>0</v>
      </c>
      <c r="S86" s="63">
        <v>0.999997</v>
      </c>
      <c r="T86" s="63">
        <v>3E-06</v>
      </c>
    </row>
    <row r="87" spans="1:20" ht="15">
      <c r="A87" s="173"/>
      <c r="B87" s="12">
        <v>82</v>
      </c>
      <c r="C87" s="13">
        <v>2</v>
      </c>
      <c r="D87" s="14">
        <v>2</v>
      </c>
      <c r="E87" s="65">
        <v>0.22722123927721738</v>
      </c>
      <c r="F87" s="70">
        <v>2</v>
      </c>
      <c r="G87" s="65">
        <v>0.999999673329606</v>
      </c>
      <c r="H87" s="65">
        <v>2.9636622275402957</v>
      </c>
      <c r="I87" s="70">
        <v>3</v>
      </c>
      <c r="J87" s="65">
        <v>3.2667039303637704E-07</v>
      </c>
      <c r="K87" s="65">
        <v>32.8322898677209</v>
      </c>
      <c r="L87" s="65">
        <v>0.6055245894275083</v>
      </c>
      <c r="M87" s="75">
        <v>-1.9429803778760835</v>
      </c>
      <c r="N87" s="63">
        <v>2</v>
      </c>
      <c r="O87" s="63">
        <v>2</v>
      </c>
      <c r="P87" s="63">
        <v>0.605525</v>
      </c>
      <c r="Q87" s="63">
        <v>-1.94298</v>
      </c>
      <c r="R87" s="63">
        <v>0</v>
      </c>
      <c r="S87" s="63">
        <v>1</v>
      </c>
      <c r="T87" s="63">
        <v>0</v>
      </c>
    </row>
    <row r="88" spans="1:20" ht="15">
      <c r="A88" s="173"/>
      <c r="B88" s="12">
        <v>83</v>
      </c>
      <c r="C88" s="13">
        <v>2</v>
      </c>
      <c r="D88" s="14">
        <v>2</v>
      </c>
      <c r="E88" s="65">
        <v>0.640997417400919</v>
      </c>
      <c r="F88" s="70">
        <v>2</v>
      </c>
      <c r="G88" s="65">
        <v>0.9999962215592001</v>
      </c>
      <c r="H88" s="65">
        <v>0.8894597021706211</v>
      </c>
      <c r="I88" s="70">
        <v>3</v>
      </c>
      <c r="J88" s="65">
        <v>3.7784407996036545E-06</v>
      </c>
      <c r="K88" s="65">
        <v>25.86185038588721</v>
      </c>
      <c r="L88" s="65">
        <v>0.8987037693186721</v>
      </c>
      <c r="M88" s="75">
        <v>-0.9049400342248103</v>
      </c>
      <c r="N88" s="63">
        <v>2</v>
      </c>
      <c r="O88" s="63">
        <v>2</v>
      </c>
      <c r="P88" s="63">
        <v>0.898704</v>
      </c>
      <c r="Q88" s="63">
        <v>-0.90494</v>
      </c>
      <c r="R88" s="63">
        <v>0</v>
      </c>
      <c r="S88" s="63">
        <v>0.999996</v>
      </c>
      <c r="T88" s="63">
        <v>4E-06</v>
      </c>
    </row>
    <row r="89" spans="1:20" ht="15">
      <c r="A89" s="173"/>
      <c r="B89" s="12">
        <v>84</v>
      </c>
      <c r="C89" s="13">
        <v>2</v>
      </c>
      <c r="D89" s="15" t="s">
        <v>18</v>
      </c>
      <c r="E89" s="65">
        <v>0.1656018031133217</v>
      </c>
      <c r="F89" s="70">
        <v>2</v>
      </c>
      <c r="G89" s="65">
        <v>0.856608091921277</v>
      </c>
      <c r="H89" s="65">
        <v>3.596338297449573</v>
      </c>
      <c r="I89" s="70">
        <v>2</v>
      </c>
      <c r="J89" s="65">
        <v>0.14339190807872298</v>
      </c>
      <c r="K89" s="65">
        <v>7.171136325728814</v>
      </c>
      <c r="L89" s="65">
        <v>4.498466351076925</v>
      </c>
      <c r="M89" s="75">
        <v>-0.8827499152914992</v>
      </c>
      <c r="N89" s="63">
        <v>2</v>
      </c>
      <c r="O89" s="63">
        <v>3</v>
      </c>
      <c r="P89" s="63">
        <v>4.498466</v>
      </c>
      <c r="Q89" s="63">
        <v>-0.88275</v>
      </c>
      <c r="R89" s="63">
        <v>0</v>
      </c>
      <c r="S89" s="63">
        <v>0.143392</v>
      </c>
      <c r="T89" s="63">
        <v>0.856608</v>
      </c>
    </row>
    <row r="90" spans="1:20" ht="15">
      <c r="A90" s="173"/>
      <c r="B90" s="12">
        <v>85</v>
      </c>
      <c r="C90" s="13">
        <v>2</v>
      </c>
      <c r="D90" s="14">
        <v>2</v>
      </c>
      <c r="E90" s="65">
        <v>0.4065354322324276</v>
      </c>
      <c r="F90" s="70">
        <v>2</v>
      </c>
      <c r="G90" s="65">
        <v>0.9635575814875167</v>
      </c>
      <c r="H90" s="65">
        <v>1.8001683792588663</v>
      </c>
      <c r="I90" s="70">
        <v>3</v>
      </c>
      <c r="J90" s="65">
        <v>0.036442418512483366</v>
      </c>
      <c r="K90" s="65">
        <v>8.349965997245395</v>
      </c>
      <c r="L90" s="65">
        <v>2.933977991905164</v>
      </c>
      <c r="M90" s="75">
        <v>0.027379106499269834</v>
      </c>
      <c r="N90" s="63">
        <v>2</v>
      </c>
      <c r="O90" s="63">
        <v>2</v>
      </c>
      <c r="P90" s="63">
        <v>2.933978</v>
      </c>
      <c r="Q90" s="63">
        <v>0.027379</v>
      </c>
      <c r="R90" s="63">
        <v>0</v>
      </c>
      <c r="S90" s="63">
        <v>0.963558</v>
      </c>
      <c r="T90" s="63">
        <v>0.036442</v>
      </c>
    </row>
    <row r="91" spans="1:20" ht="15">
      <c r="A91" s="173"/>
      <c r="B91" s="12">
        <v>86</v>
      </c>
      <c r="C91" s="13">
        <v>2</v>
      </c>
      <c r="D91" s="14">
        <v>2</v>
      </c>
      <c r="E91" s="65">
        <v>0.1524414285489545</v>
      </c>
      <c r="F91" s="70">
        <v>2</v>
      </c>
      <c r="G91" s="65">
        <v>0.9940400687289996</v>
      </c>
      <c r="H91" s="65">
        <v>3.761949663598443</v>
      </c>
      <c r="I91" s="70">
        <v>3</v>
      </c>
      <c r="J91" s="65">
        <v>0.005959931271000327</v>
      </c>
      <c r="K91" s="65">
        <v>13.995386797872976</v>
      </c>
      <c r="L91" s="65">
        <v>2.1036082103498197</v>
      </c>
      <c r="M91" s="75">
        <v>1.1915676749870232</v>
      </c>
      <c r="N91" s="63">
        <v>2</v>
      </c>
      <c r="O91" s="63">
        <v>2</v>
      </c>
      <c r="P91" s="63">
        <v>2.103608</v>
      </c>
      <c r="Q91" s="63">
        <v>1.191568</v>
      </c>
      <c r="R91" s="63">
        <v>0</v>
      </c>
      <c r="S91" s="63">
        <v>0.99404</v>
      </c>
      <c r="T91" s="63">
        <v>0.00596</v>
      </c>
    </row>
    <row r="92" spans="1:20" ht="15">
      <c r="A92" s="173"/>
      <c r="B92" s="12">
        <v>87</v>
      </c>
      <c r="C92" s="13">
        <v>2</v>
      </c>
      <c r="D92" s="14">
        <v>2</v>
      </c>
      <c r="E92" s="65">
        <v>0.6812022024442036</v>
      </c>
      <c r="F92" s="70">
        <v>2</v>
      </c>
      <c r="G92" s="65">
        <v>0.9982223275540058</v>
      </c>
      <c r="H92" s="65">
        <v>0.7677921940318255</v>
      </c>
      <c r="I92" s="70">
        <v>3</v>
      </c>
      <c r="J92" s="65">
        <v>0.0017776724459941605</v>
      </c>
      <c r="K92" s="65">
        <v>13.429134455194724</v>
      </c>
      <c r="L92" s="65">
        <v>2.142582081301609</v>
      </c>
      <c r="M92" s="75">
        <v>0.08877978149910895</v>
      </c>
      <c r="N92" s="63">
        <v>2</v>
      </c>
      <c r="O92" s="63">
        <v>2</v>
      </c>
      <c r="P92" s="63">
        <v>2.142582</v>
      </c>
      <c r="Q92" s="63">
        <v>0.08878</v>
      </c>
      <c r="R92" s="63">
        <v>0</v>
      </c>
      <c r="S92" s="63">
        <v>0.998222</v>
      </c>
      <c r="T92" s="63">
        <v>0.001778</v>
      </c>
    </row>
    <row r="93" spans="1:20" ht="15">
      <c r="A93" s="173"/>
      <c r="B93" s="12">
        <v>88</v>
      </c>
      <c r="C93" s="13">
        <v>2</v>
      </c>
      <c r="D93" s="14">
        <v>2</v>
      </c>
      <c r="E93" s="65">
        <v>0.38689034489908275</v>
      </c>
      <c r="F93" s="70">
        <v>2</v>
      </c>
      <c r="G93" s="65">
        <v>0.9994556903969303</v>
      </c>
      <c r="H93" s="65">
        <v>1.8992279452331227</v>
      </c>
      <c r="I93" s="70">
        <v>3</v>
      </c>
      <c r="J93" s="65">
        <v>0.0005443096030697162</v>
      </c>
      <c r="K93" s="65">
        <v>16.930123729061787</v>
      </c>
      <c r="L93" s="65">
        <v>2.4794560339308567</v>
      </c>
      <c r="M93" s="75">
        <v>-1.940739273366191</v>
      </c>
      <c r="N93" s="63">
        <v>2</v>
      </c>
      <c r="O93" s="63">
        <v>2</v>
      </c>
      <c r="P93" s="63">
        <v>2.479456</v>
      </c>
      <c r="Q93" s="63">
        <v>-1.940739</v>
      </c>
      <c r="R93" s="63">
        <v>0</v>
      </c>
      <c r="S93" s="63">
        <v>0.999456</v>
      </c>
      <c r="T93" s="63">
        <v>0.000544</v>
      </c>
    </row>
    <row r="94" spans="1:20" ht="15">
      <c r="A94" s="173"/>
      <c r="B94" s="12">
        <v>89</v>
      </c>
      <c r="C94" s="13">
        <v>2</v>
      </c>
      <c r="D94" s="14">
        <v>2</v>
      </c>
      <c r="E94" s="65">
        <v>0.7524720096487472</v>
      </c>
      <c r="F94" s="70">
        <v>2</v>
      </c>
      <c r="G94" s="65">
        <v>0.9999486289912188</v>
      </c>
      <c r="H94" s="65">
        <v>0.5687829590619655</v>
      </c>
      <c r="I94" s="70">
        <v>3</v>
      </c>
      <c r="J94" s="65">
        <v>5.137100878110146E-05</v>
      </c>
      <c r="K94" s="65">
        <v>20.321553366655007</v>
      </c>
      <c r="L94" s="65">
        <v>1.3255257394585809</v>
      </c>
      <c r="M94" s="75">
        <v>-0.1628695503101945</v>
      </c>
      <c r="N94" s="63">
        <v>2</v>
      </c>
      <c r="O94" s="63">
        <v>2</v>
      </c>
      <c r="P94" s="63">
        <v>1.325526</v>
      </c>
      <c r="Q94" s="63">
        <v>-0.16287</v>
      </c>
      <c r="R94" s="63">
        <v>0</v>
      </c>
      <c r="S94" s="63">
        <v>0.999949</v>
      </c>
      <c r="T94" s="63">
        <v>5.1E-05</v>
      </c>
    </row>
    <row r="95" spans="1:20" ht="15">
      <c r="A95" s="173"/>
      <c r="B95" s="12">
        <v>90</v>
      </c>
      <c r="C95" s="13">
        <v>2</v>
      </c>
      <c r="D95" s="14">
        <v>2</v>
      </c>
      <c r="E95" s="65">
        <v>0.9053368623306418</v>
      </c>
      <c r="F95" s="70">
        <v>2</v>
      </c>
      <c r="G95" s="65">
        <v>0.9998183130106773</v>
      </c>
      <c r="H95" s="65">
        <v>0.19889636194089622</v>
      </c>
      <c r="I95" s="70">
        <v>3</v>
      </c>
      <c r="J95" s="65">
        <v>0.00018168698932282838</v>
      </c>
      <c r="K95" s="65">
        <v>17.424983335735682</v>
      </c>
      <c r="L95" s="65">
        <v>1.9555788719789926</v>
      </c>
      <c r="M95" s="75">
        <v>-1.1543482615242215</v>
      </c>
      <c r="N95" s="63">
        <v>2</v>
      </c>
      <c r="O95" s="63">
        <v>2</v>
      </c>
      <c r="P95" s="63">
        <v>1.955579</v>
      </c>
      <c r="Q95" s="63">
        <v>-1.154348</v>
      </c>
      <c r="R95" s="63">
        <v>0</v>
      </c>
      <c r="S95" s="63">
        <v>0.999818</v>
      </c>
      <c r="T95" s="63">
        <v>0.000182</v>
      </c>
    </row>
    <row r="96" spans="1:20" ht="15">
      <c r="A96" s="173"/>
      <c r="B96" s="12">
        <v>91</v>
      </c>
      <c r="C96" s="13">
        <v>2</v>
      </c>
      <c r="D96" s="14">
        <v>2</v>
      </c>
      <c r="E96" s="65">
        <v>0.581724416455744</v>
      </c>
      <c r="F96" s="70">
        <v>2</v>
      </c>
      <c r="G96" s="65">
        <v>0.9993855800363687</v>
      </c>
      <c r="H96" s="65">
        <v>1.0835169092739525</v>
      </c>
      <c r="I96" s="70">
        <v>3</v>
      </c>
      <c r="J96" s="65">
        <v>0.0006144199636314385</v>
      </c>
      <c r="K96" s="65">
        <v>15.871951459218062</v>
      </c>
      <c r="L96" s="65">
        <v>2.401570196549437</v>
      </c>
      <c r="M96" s="75">
        <v>-1.594583407368323</v>
      </c>
      <c r="N96" s="63">
        <v>2</v>
      </c>
      <c r="O96" s="63">
        <v>2</v>
      </c>
      <c r="P96" s="63">
        <v>2.40157</v>
      </c>
      <c r="Q96" s="63">
        <v>-1.594583</v>
      </c>
      <c r="R96" s="63">
        <v>0</v>
      </c>
      <c r="S96" s="63">
        <v>0.999386</v>
      </c>
      <c r="T96" s="63">
        <v>0.000614</v>
      </c>
    </row>
    <row r="97" spans="1:20" ht="15">
      <c r="A97" s="173"/>
      <c r="B97" s="12">
        <v>92</v>
      </c>
      <c r="C97" s="13">
        <v>2</v>
      </c>
      <c r="D97" s="14">
        <v>2</v>
      </c>
      <c r="E97" s="65">
        <v>0.8292133671404963</v>
      </c>
      <c r="F97" s="70">
        <v>2</v>
      </c>
      <c r="G97" s="65">
        <v>0.9980934086316601</v>
      </c>
      <c r="H97" s="65">
        <v>0.3745555560480806</v>
      </c>
      <c r="I97" s="70">
        <v>3</v>
      </c>
      <c r="J97" s="65">
        <v>0.0019065913683398877</v>
      </c>
      <c r="K97" s="65">
        <v>12.895615243929326</v>
      </c>
      <c r="L97" s="65">
        <v>2.2924887769907727</v>
      </c>
      <c r="M97" s="75">
        <v>-0.3328602955881576</v>
      </c>
      <c r="N97" s="63">
        <v>2</v>
      </c>
      <c r="O97" s="63">
        <v>2</v>
      </c>
      <c r="P97" s="63">
        <v>2.292489</v>
      </c>
      <c r="Q97" s="63">
        <v>-0.33286</v>
      </c>
      <c r="R97" s="63">
        <v>0</v>
      </c>
      <c r="S97" s="63">
        <v>0.998093</v>
      </c>
      <c r="T97" s="63">
        <v>0.001907</v>
      </c>
    </row>
    <row r="98" spans="1:20" ht="15">
      <c r="A98" s="173"/>
      <c r="B98" s="12">
        <v>93</v>
      </c>
      <c r="C98" s="13">
        <v>2</v>
      </c>
      <c r="D98" s="14">
        <v>2</v>
      </c>
      <c r="E98" s="65">
        <v>0.7624545941613224</v>
      </c>
      <c r="F98" s="70">
        <v>2</v>
      </c>
      <c r="G98" s="65">
        <v>0.9999887143009117</v>
      </c>
      <c r="H98" s="65">
        <v>0.5424246418290992</v>
      </c>
      <c r="I98" s="70">
        <v>3</v>
      </c>
      <c r="J98" s="65">
        <v>1.128569908827611E-05</v>
      </c>
      <c r="K98" s="65">
        <v>23.326350472627393</v>
      </c>
      <c r="L98" s="65">
        <v>1.2722722416448573</v>
      </c>
      <c r="M98" s="75">
        <v>-1.2145842786935888</v>
      </c>
      <c r="N98" s="63">
        <v>2</v>
      </c>
      <c r="O98" s="63">
        <v>2</v>
      </c>
      <c r="P98" s="63">
        <v>1.272272</v>
      </c>
      <c r="Q98" s="63">
        <v>-1.214584</v>
      </c>
      <c r="R98" s="63">
        <v>0</v>
      </c>
      <c r="S98" s="63">
        <v>0.999989</v>
      </c>
      <c r="T98" s="63">
        <v>1.1E-05</v>
      </c>
    </row>
    <row r="99" spans="1:20" ht="15">
      <c r="A99" s="173"/>
      <c r="B99" s="12">
        <v>94</v>
      </c>
      <c r="C99" s="13">
        <v>2</v>
      </c>
      <c r="D99" s="14">
        <v>2</v>
      </c>
      <c r="E99" s="65">
        <v>0.17435863226171497</v>
      </c>
      <c r="F99" s="70">
        <v>2</v>
      </c>
      <c r="G99" s="65">
        <v>0.9999998864983315</v>
      </c>
      <c r="H99" s="65">
        <v>3.4932819919558193</v>
      </c>
      <c r="I99" s="70">
        <v>3</v>
      </c>
      <c r="J99" s="65">
        <v>1.1350164738924947E-07</v>
      </c>
      <c r="K99" s="65">
        <v>35.47617873632759</v>
      </c>
      <c r="L99" s="65">
        <v>0.2931760551058072</v>
      </c>
      <c r="M99" s="75">
        <v>-1.7987150917686392</v>
      </c>
      <c r="N99" s="63">
        <v>2</v>
      </c>
      <c r="O99" s="63">
        <v>2</v>
      </c>
      <c r="P99" s="63">
        <v>0.293176</v>
      </c>
      <c r="Q99" s="63">
        <v>-1.798715</v>
      </c>
      <c r="R99" s="63">
        <v>0</v>
      </c>
      <c r="S99" s="63">
        <v>1</v>
      </c>
      <c r="T99" s="63">
        <v>0</v>
      </c>
    </row>
    <row r="100" spans="1:20" ht="15">
      <c r="A100" s="173"/>
      <c r="B100" s="12">
        <v>95</v>
      </c>
      <c r="C100" s="13">
        <v>2</v>
      </c>
      <c r="D100" s="14">
        <v>2</v>
      </c>
      <c r="E100" s="65">
        <v>0.9683846390580467</v>
      </c>
      <c r="F100" s="70">
        <v>2</v>
      </c>
      <c r="G100" s="65">
        <v>0.9996979774276444</v>
      </c>
      <c r="H100" s="65">
        <v>0.06425183246220799</v>
      </c>
      <c r="I100" s="70">
        <v>3</v>
      </c>
      <c r="J100" s="65">
        <v>0.00030202257235544216</v>
      </c>
      <c r="K100" s="65">
        <v>16.273665297048893</v>
      </c>
      <c r="L100" s="65">
        <v>2.0059888253247617</v>
      </c>
      <c r="M100" s="75">
        <v>-0.9054180417106813</v>
      </c>
      <c r="N100" s="63">
        <v>2</v>
      </c>
      <c r="O100" s="63">
        <v>2</v>
      </c>
      <c r="P100" s="63">
        <v>2.005989</v>
      </c>
      <c r="Q100" s="63">
        <v>-0.905418</v>
      </c>
      <c r="R100" s="63">
        <v>0</v>
      </c>
      <c r="S100" s="63">
        <v>0.999698</v>
      </c>
      <c r="T100" s="63">
        <v>0.000302</v>
      </c>
    </row>
    <row r="101" spans="1:20" ht="15">
      <c r="A101" s="173"/>
      <c r="B101" s="12">
        <v>96</v>
      </c>
      <c r="C101" s="13">
        <v>2</v>
      </c>
      <c r="D101" s="14">
        <v>2</v>
      </c>
      <c r="E101" s="65">
        <v>0.7984478259154204</v>
      </c>
      <c r="F101" s="70">
        <v>2</v>
      </c>
      <c r="G101" s="65">
        <v>0.9999817367269674</v>
      </c>
      <c r="H101" s="65">
        <v>0.4501713071605502</v>
      </c>
      <c r="I101" s="70">
        <v>3</v>
      </c>
      <c r="J101" s="65">
        <v>1.8263273032572484E-05</v>
      </c>
      <c r="K101" s="65">
        <v>22.271371685934053</v>
      </c>
      <c r="L101" s="65">
        <v>1.1816631099038515</v>
      </c>
      <c r="M101" s="75">
        <v>-0.5375702417236994</v>
      </c>
      <c r="N101" s="63">
        <v>2</v>
      </c>
      <c r="O101" s="63">
        <v>2</v>
      </c>
      <c r="P101" s="63">
        <v>1.181663</v>
      </c>
      <c r="Q101" s="63">
        <v>-0.53757</v>
      </c>
      <c r="R101" s="63">
        <v>0</v>
      </c>
      <c r="S101" s="63">
        <v>0.999982</v>
      </c>
      <c r="T101" s="63">
        <v>1.8E-05</v>
      </c>
    </row>
    <row r="102" spans="1:20" ht="15">
      <c r="A102" s="173"/>
      <c r="B102" s="12">
        <v>97</v>
      </c>
      <c r="C102" s="13">
        <v>2</v>
      </c>
      <c r="D102" s="14">
        <v>2</v>
      </c>
      <c r="E102" s="65">
        <v>0.946440142515384</v>
      </c>
      <c r="F102" s="70">
        <v>2</v>
      </c>
      <c r="G102" s="65">
        <v>0.9998891685105475</v>
      </c>
      <c r="H102" s="65">
        <v>0.11009510240754862</v>
      </c>
      <c r="I102" s="70">
        <v>3</v>
      </c>
      <c r="J102" s="65">
        <v>0.00011083148945232104</v>
      </c>
      <c r="K102" s="65">
        <v>18.324872673534667</v>
      </c>
      <c r="L102" s="65">
        <v>1.6161564475581565</v>
      </c>
      <c r="M102" s="75">
        <v>-0.4701035798912939</v>
      </c>
      <c r="N102" s="63">
        <v>2</v>
      </c>
      <c r="O102" s="63">
        <v>2</v>
      </c>
      <c r="P102" s="63">
        <v>1.616156</v>
      </c>
      <c r="Q102" s="63">
        <v>-0.470104</v>
      </c>
      <c r="R102" s="63">
        <v>0</v>
      </c>
      <c r="S102" s="63">
        <v>0.999889</v>
      </c>
      <c r="T102" s="63">
        <v>0.000111</v>
      </c>
    </row>
    <row r="103" spans="1:20" ht="15">
      <c r="A103" s="173"/>
      <c r="B103" s="12">
        <v>98</v>
      </c>
      <c r="C103" s="13">
        <v>2</v>
      </c>
      <c r="D103" s="14">
        <v>2</v>
      </c>
      <c r="E103" s="65">
        <v>0.907561668254458</v>
      </c>
      <c r="F103" s="70">
        <v>2</v>
      </c>
      <c r="G103" s="65">
        <v>0.9999535951152142</v>
      </c>
      <c r="H103" s="65">
        <v>0.19398752230499375</v>
      </c>
      <c r="I103" s="70">
        <v>3</v>
      </c>
      <c r="J103" s="65">
        <v>4.6404884785717394E-05</v>
      </c>
      <c r="K103" s="65">
        <v>20.150106367819728</v>
      </c>
      <c r="L103" s="65">
        <v>1.4215887919812922</v>
      </c>
      <c r="M103" s="75">
        <v>-0.5512446264558203</v>
      </c>
      <c r="N103" s="63">
        <v>2</v>
      </c>
      <c r="O103" s="63">
        <v>2</v>
      </c>
      <c r="P103" s="63">
        <v>1.421589</v>
      </c>
      <c r="Q103" s="63">
        <v>-0.551245</v>
      </c>
      <c r="R103" s="63">
        <v>0</v>
      </c>
      <c r="S103" s="63">
        <v>0.999954</v>
      </c>
      <c r="T103" s="63">
        <v>4.6E-05</v>
      </c>
    </row>
    <row r="104" spans="1:20" ht="15">
      <c r="A104" s="173"/>
      <c r="B104" s="12">
        <v>99</v>
      </c>
      <c r="C104" s="13">
        <v>2</v>
      </c>
      <c r="D104" s="14">
        <v>2</v>
      </c>
      <c r="E104" s="65">
        <v>0.07065499397312194</v>
      </c>
      <c r="F104" s="70">
        <v>2</v>
      </c>
      <c r="G104" s="65">
        <v>0.9999999812503001</v>
      </c>
      <c r="H104" s="65">
        <v>5.299892972495048</v>
      </c>
      <c r="I104" s="70">
        <v>3</v>
      </c>
      <c r="J104" s="65">
        <v>1.867331617379044E-08</v>
      </c>
      <c r="K104" s="65">
        <v>40.89223348442768</v>
      </c>
      <c r="L104" s="65">
        <v>-0.4759737884450524</v>
      </c>
      <c r="M104" s="75">
        <v>-0.7999054816422194</v>
      </c>
      <c r="N104" s="63">
        <v>2</v>
      </c>
      <c r="O104" s="63">
        <v>2</v>
      </c>
      <c r="P104" s="63">
        <v>-0.475974</v>
      </c>
      <c r="Q104" s="63">
        <v>-0.799905</v>
      </c>
      <c r="R104" s="63">
        <v>0</v>
      </c>
      <c r="S104" s="63">
        <v>1</v>
      </c>
      <c r="T104" s="63">
        <v>0</v>
      </c>
    </row>
    <row r="105" spans="1:20" ht="15">
      <c r="A105" s="173"/>
      <c r="B105" s="12">
        <v>100</v>
      </c>
      <c r="C105" s="13">
        <v>2</v>
      </c>
      <c r="D105" s="14">
        <v>2</v>
      </c>
      <c r="E105" s="65">
        <v>0.9540697170773321</v>
      </c>
      <c r="F105" s="70">
        <v>2</v>
      </c>
      <c r="G105" s="65">
        <v>0.9999269413656018</v>
      </c>
      <c r="H105" s="65">
        <v>0.09403706301311054</v>
      </c>
      <c r="I105" s="70">
        <v>3</v>
      </c>
      <c r="J105" s="65">
        <v>7.305863439826744E-05</v>
      </c>
      <c r="K105" s="65">
        <v>19.14238739697047</v>
      </c>
      <c r="L105" s="65">
        <v>1.5494825887719659</v>
      </c>
      <c r="M105" s="75">
        <v>-0.5933635823542239</v>
      </c>
      <c r="N105" s="63">
        <v>2</v>
      </c>
      <c r="O105" s="63">
        <v>2</v>
      </c>
      <c r="P105" s="63">
        <v>1.549483</v>
      </c>
      <c r="Q105" s="63">
        <v>-0.593364</v>
      </c>
      <c r="R105" s="63">
        <v>0</v>
      </c>
      <c r="S105" s="63">
        <v>0.999927</v>
      </c>
      <c r="T105" s="63">
        <v>7.3E-05</v>
      </c>
    </row>
    <row r="106" spans="1:20" ht="15">
      <c r="A106" s="173"/>
      <c r="B106" s="12">
        <v>101</v>
      </c>
      <c r="C106" s="13">
        <v>3</v>
      </c>
      <c r="D106" s="14">
        <v>3</v>
      </c>
      <c r="E106" s="65">
        <v>0.03209747864974427</v>
      </c>
      <c r="F106" s="70">
        <v>2</v>
      </c>
      <c r="G106" s="65">
        <v>0.9999999928726968</v>
      </c>
      <c r="H106" s="65">
        <v>6.877955597336124</v>
      </c>
      <c r="I106" s="70">
        <v>2</v>
      </c>
      <c r="J106" s="65">
        <v>7.127303045239848E-09</v>
      </c>
      <c r="K106" s="65">
        <v>44.39662144028364</v>
      </c>
      <c r="L106" s="65">
        <v>7.839473985741558</v>
      </c>
      <c r="M106" s="75">
        <v>2.139733448824685</v>
      </c>
      <c r="N106" s="63">
        <v>3</v>
      </c>
      <c r="O106" s="63">
        <v>3</v>
      </c>
      <c r="P106" s="63">
        <v>7.839474</v>
      </c>
      <c r="Q106" s="63">
        <v>2.139733</v>
      </c>
      <c r="R106" s="63">
        <v>0</v>
      </c>
      <c r="S106" s="63">
        <v>0</v>
      </c>
      <c r="T106" s="63">
        <v>1</v>
      </c>
    </row>
    <row r="107" spans="1:20" ht="15">
      <c r="A107" s="173"/>
      <c r="B107" s="12">
        <v>102</v>
      </c>
      <c r="C107" s="13">
        <v>3</v>
      </c>
      <c r="D107" s="14">
        <v>3</v>
      </c>
      <c r="E107" s="65">
        <v>0.8283643257879647</v>
      </c>
      <c r="F107" s="70">
        <v>2</v>
      </c>
      <c r="G107" s="65">
        <v>0.9989217490131602</v>
      </c>
      <c r="H107" s="65">
        <v>0.37660442876254185</v>
      </c>
      <c r="I107" s="70">
        <v>2</v>
      </c>
      <c r="J107" s="65">
        <v>0.0010782509868398195</v>
      </c>
      <c r="K107" s="65">
        <v>14.03927677775359</v>
      </c>
      <c r="L107" s="65">
        <v>5.5074799721830665</v>
      </c>
      <c r="M107" s="75">
        <v>-0.03581398917207961</v>
      </c>
      <c r="N107" s="63">
        <v>3</v>
      </c>
      <c r="O107" s="63">
        <v>3</v>
      </c>
      <c r="P107" s="63">
        <v>5.50748</v>
      </c>
      <c r="Q107" s="63">
        <v>-0.035814</v>
      </c>
      <c r="R107" s="63">
        <v>0</v>
      </c>
      <c r="S107" s="63">
        <v>0.001078</v>
      </c>
      <c r="T107" s="63">
        <v>0.998922</v>
      </c>
    </row>
    <row r="108" spans="1:20" ht="15">
      <c r="A108" s="173"/>
      <c r="B108" s="12">
        <v>103</v>
      </c>
      <c r="C108" s="13">
        <v>3</v>
      </c>
      <c r="D108" s="14">
        <v>3</v>
      </c>
      <c r="E108" s="65">
        <v>0.877381809723613</v>
      </c>
      <c r="F108" s="70">
        <v>2</v>
      </c>
      <c r="G108" s="65">
        <v>0.9999740717363256</v>
      </c>
      <c r="H108" s="65">
        <v>0.26162604497451736</v>
      </c>
      <c r="I108" s="70">
        <v>2</v>
      </c>
      <c r="J108" s="65">
        <v>2.5928263674496638E-05</v>
      </c>
      <c r="K108" s="65">
        <v>21.381928033151446</v>
      </c>
      <c r="L108" s="65">
        <v>6.292008503145255</v>
      </c>
      <c r="M108" s="75">
        <v>0.4671757773384433</v>
      </c>
      <c r="N108" s="63">
        <v>3</v>
      </c>
      <c r="O108" s="63">
        <v>3</v>
      </c>
      <c r="P108" s="63">
        <v>6.292009</v>
      </c>
      <c r="Q108" s="63">
        <v>0.467176</v>
      </c>
      <c r="R108" s="63">
        <v>0</v>
      </c>
      <c r="S108" s="63">
        <v>2.6E-05</v>
      </c>
      <c r="T108" s="63">
        <v>0.999974</v>
      </c>
    </row>
    <row r="109" spans="1:20" ht="15">
      <c r="A109" s="173"/>
      <c r="B109" s="12">
        <v>104</v>
      </c>
      <c r="C109" s="13">
        <v>3</v>
      </c>
      <c r="D109" s="14">
        <v>3</v>
      </c>
      <c r="E109" s="65">
        <v>0.6839186743980062</v>
      </c>
      <c r="F109" s="70">
        <v>2</v>
      </c>
      <c r="G109" s="65">
        <v>0.9989318610421163</v>
      </c>
      <c r="H109" s="65">
        <v>0.7598325310146855</v>
      </c>
      <c r="I109" s="70">
        <v>2</v>
      </c>
      <c r="J109" s="65">
        <v>0.0010681389578835589</v>
      </c>
      <c r="K109" s="65">
        <v>14.441369984424776</v>
      </c>
      <c r="L109" s="65">
        <v>5.60545633440665</v>
      </c>
      <c r="M109" s="75">
        <v>-0.3407380581148533</v>
      </c>
      <c r="N109" s="63">
        <v>3</v>
      </c>
      <c r="O109" s="63">
        <v>3</v>
      </c>
      <c r="P109" s="63">
        <v>5.605456</v>
      </c>
      <c r="Q109" s="63">
        <v>-0.340738</v>
      </c>
      <c r="R109" s="63">
        <v>0</v>
      </c>
      <c r="S109" s="63">
        <v>0.001068</v>
      </c>
      <c r="T109" s="63">
        <v>0.998932</v>
      </c>
    </row>
    <row r="110" spans="1:20" ht="15">
      <c r="A110" s="173"/>
      <c r="B110" s="12">
        <v>105</v>
      </c>
      <c r="C110" s="13">
        <v>3</v>
      </c>
      <c r="D110" s="14">
        <v>3</v>
      </c>
      <c r="E110" s="65">
        <v>0.5376296696418941</v>
      </c>
      <c r="F110" s="70">
        <v>2</v>
      </c>
      <c r="G110" s="65">
        <v>0.999998187036636</v>
      </c>
      <c r="H110" s="65">
        <v>1.2411706044600692</v>
      </c>
      <c r="I110" s="70">
        <v>2</v>
      </c>
      <c r="J110" s="65">
        <v>1.8129633640220473E-06</v>
      </c>
      <c r="K110" s="65">
        <v>27.682262646079327</v>
      </c>
      <c r="L110" s="65">
        <v>6.850559953833034</v>
      </c>
      <c r="M110" s="75">
        <v>0.829825394313551</v>
      </c>
      <c r="N110" s="63">
        <v>3</v>
      </c>
      <c r="O110" s="63">
        <v>3</v>
      </c>
      <c r="P110" s="63">
        <v>6.85056</v>
      </c>
      <c r="Q110" s="63">
        <v>0.829825</v>
      </c>
      <c r="R110" s="63">
        <v>0</v>
      </c>
      <c r="S110" s="63">
        <v>2E-06</v>
      </c>
      <c r="T110" s="63">
        <v>0.999998</v>
      </c>
    </row>
    <row r="111" spans="1:20" ht="15">
      <c r="A111" s="173"/>
      <c r="B111" s="12">
        <v>106</v>
      </c>
      <c r="C111" s="13">
        <v>3</v>
      </c>
      <c r="D111" s="14">
        <v>3</v>
      </c>
      <c r="E111" s="65">
        <v>0.20745496712013037</v>
      </c>
      <c r="F111" s="70">
        <v>2</v>
      </c>
      <c r="G111" s="65">
        <v>0.9999993343737074</v>
      </c>
      <c r="H111" s="65">
        <v>3.145681977584002</v>
      </c>
      <c r="I111" s="70">
        <v>2</v>
      </c>
      <c r="J111" s="65">
        <v>6.65626292581545E-07</v>
      </c>
      <c r="K111" s="65">
        <v>31.590755538618897</v>
      </c>
      <c r="L111" s="65">
        <v>7.418167840905514</v>
      </c>
      <c r="M111" s="75">
        <v>-0.17311799524362625</v>
      </c>
      <c r="N111" s="63">
        <v>3</v>
      </c>
      <c r="O111" s="63">
        <v>3</v>
      </c>
      <c r="P111" s="63">
        <v>7.418168</v>
      </c>
      <c r="Q111" s="63">
        <v>-0.173118</v>
      </c>
      <c r="R111" s="63">
        <v>0</v>
      </c>
      <c r="S111" s="63">
        <v>1E-06</v>
      </c>
      <c r="T111" s="63">
        <v>0.999999</v>
      </c>
    </row>
    <row r="112" spans="1:20" ht="15">
      <c r="A112" s="173"/>
      <c r="B112" s="12">
        <v>107</v>
      </c>
      <c r="C112" s="13">
        <v>3</v>
      </c>
      <c r="D112" s="14">
        <v>3</v>
      </c>
      <c r="E112" s="65">
        <v>0.32564323315326055</v>
      </c>
      <c r="F112" s="70">
        <v>2</v>
      </c>
      <c r="G112" s="65">
        <v>0.9513797462436651</v>
      </c>
      <c r="H112" s="65">
        <v>2.2439057474269966</v>
      </c>
      <c r="I112" s="70">
        <v>2</v>
      </c>
      <c r="J112" s="65">
        <v>0.04862025375633496</v>
      </c>
      <c r="K112" s="65">
        <v>8.191651962127183</v>
      </c>
      <c r="L112" s="65">
        <v>4.677995408656816</v>
      </c>
      <c r="M112" s="75">
        <v>-0.49909501467187944</v>
      </c>
      <c r="N112" s="63">
        <v>3</v>
      </c>
      <c r="O112" s="63">
        <v>3</v>
      </c>
      <c r="P112" s="63">
        <v>4.677995</v>
      </c>
      <c r="Q112" s="63">
        <v>-0.499095</v>
      </c>
      <c r="R112" s="63">
        <v>0</v>
      </c>
      <c r="S112" s="63">
        <v>0.04862</v>
      </c>
      <c r="T112" s="63">
        <v>0.95138</v>
      </c>
    </row>
    <row r="113" spans="1:20" ht="15">
      <c r="A113" s="173"/>
      <c r="B113" s="12">
        <v>108</v>
      </c>
      <c r="C113" s="13">
        <v>3</v>
      </c>
      <c r="D113" s="14">
        <v>3</v>
      </c>
      <c r="E113" s="65">
        <v>0.28922027113106735</v>
      </c>
      <c r="F113" s="70">
        <v>2</v>
      </c>
      <c r="G113" s="65">
        <v>0.9998604536882676</v>
      </c>
      <c r="H113" s="65">
        <v>2.481133394679563</v>
      </c>
      <c r="I113" s="70">
        <v>2</v>
      </c>
      <c r="J113" s="65">
        <v>0.0001395463117324192</v>
      </c>
      <c r="K113" s="65">
        <v>20.23508233868576</v>
      </c>
      <c r="L113" s="65">
        <v>6.31692685103386</v>
      </c>
      <c r="M113" s="75">
        <v>-0.9689807562585265</v>
      </c>
      <c r="N113" s="63">
        <v>3</v>
      </c>
      <c r="O113" s="63">
        <v>3</v>
      </c>
      <c r="P113" s="63">
        <v>6.316927</v>
      </c>
      <c r="Q113" s="63">
        <v>-0.968981</v>
      </c>
      <c r="R113" s="63">
        <v>0</v>
      </c>
      <c r="S113" s="63">
        <v>0.00014</v>
      </c>
      <c r="T113" s="63">
        <v>0.99986</v>
      </c>
    </row>
    <row r="114" spans="1:20" ht="15">
      <c r="A114" s="173"/>
      <c r="B114" s="12">
        <v>109</v>
      </c>
      <c r="C114" s="13">
        <v>3</v>
      </c>
      <c r="D114" s="14">
        <v>3</v>
      </c>
      <c r="E114" s="65">
        <v>0.14282583827795978</v>
      </c>
      <c r="F114" s="70">
        <v>2</v>
      </c>
      <c r="G114" s="65">
        <v>0.9997764687087328</v>
      </c>
      <c r="H114" s="65">
        <v>3.892258610245063</v>
      </c>
      <c r="I114" s="70">
        <v>2</v>
      </c>
      <c r="J114" s="65">
        <v>0.0002235312912672008</v>
      </c>
      <c r="K114" s="65">
        <v>20.703729793770297</v>
      </c>
      <c r="L114" s="65">
        <v>6.3277368356925745</v>
      </c>
      <c r="M114" s="75">
        <v>-1.3832899344334004</v>
      </c>
      <c r="N114" s="63">
        <v>3</v>
      </c>
      <c r="O114" s="63">
        <v>3</v>
      </c>
      <c r="P114" s="63">
        <v>6.327737</v>
      </c>
      <c r="Q114" s="63">
        <v>-1.38329</v>
      </c>
      <c r="R114" s="63">
        <v>0</v>
      </c>
      <c r="S114" s="63">
        <v>0.000224</v>
      </c>
      <c r="T114" s="63">
        <v>0.999776</v>
      </c>
    </row>
    <row r="115" spans="1:20" ht="15">
      <c r="A115" s="173"/>
      <c r="B115" s="12">
        <v>110</v>
      </c>
      <c r="C115" s="13">
        <v>3</v>
      </c>
      <c r="D115" s="14">
        <v>3</v>
      </c>
      <c r="E115" s="65">
        <v>0.04962037984929165</v>
      </c>
      <c r="F115" s="70">
        <v>2</v>
      </c>
      <c r="G115" s="65">
        <v>0.9999998272722802</v>
      </c>
      <c r="H115" s="65">
        <v>6.00670729116539</v>
      </c>
      <c r="I115" s="70">
        <v>2</v>
      </c>
      <c r="J115" s="65">
        <v>1.7272771975525057E-07</v>
      </c>
      <c r="K115" s="65">
        <v>37.14980565878369</v>
      </c>
      <c r="L115" s="65">
        <v>6.852813352948258</v>
      </c>
      <c r="M115" s="75">
        <v>2.7175896322084396</v>
      </c>
      <c r="N115" s="63">
        <v>3</v>
      </c>
      <c r="O115" s="63">
        <v>3</v>
      </c>
      <c r="P115" s="63">
        <v>6.852813</v>
      </c>
      <c r="Q115" s="63">
        <v>2.71759</v>
      </c>
      <c r="R115" s="63">
        <v>0</v>
      </c>
      <c r="S115" s="63">
        <v>0</v>
      </c>
      <c r="T115" s="63">
        <v>1</v>
      </c>
    </row>
    <row r="116" spans="1:20" ht="15">
      <c r="A116" s="173"/>
      <c r="B116" s="12">
        <v>111</v>
      </c>
      <c r="C116" s="13">
        <v>3</v>
      </c>
      <c r="D116" s="14">
        <v>3</v>
      </c>
      <c r="E116" s="65">
        <v>0.28695842274060385</v>
      </c>
      <c r="F116" s="70">
        <v>2</v>
      </c>
      <c r="G116" s="65">
        <v>0.9869464722928284</v>
      </c>
      <c r="H116" s="65">
        <v>2.4968358844332177</v>
      </c>
      <c r="I116" s="70">
        <v>2</v>
      </c>
      <c r="J116" s="65">
        <v>0.013053527707171638</v>
      </c>
      <c r="K116" s="65">
        <v>11.147950655639852</v>
      </c>
      <c r="L116" s="65">
        <v>4.4407251196311135</v>
      </c>
      <c r="M116" s="75">
        <v>1.3472369176692076</v>
      </c>
      <c r="N116" s="63">
        <v>3</v>
      </c>
      <c r="O116" s="63">
        <v>3</v>
      </c>
      <c r="P116" s="63">
        <v>4.440725</v>
      </c>
      <c r="Q116" s="63">
        <v>1.347237</v>
      </c>
      <c r="R116" s="63">
        <v>0</v>
      </c>
      <c r="S116" s="63">
        <v>0.013054</v>
      </c>
      <c r="T116" s="63">
        <v>0.986946</v>
      </c>
    </row>
    <row r="117" spans="1:20" ht="15">
      <c r="A117" s="173"/>
      <c r="B117" s="12">
        <v>112</v>
      </c>
      <c r="C117" s="13">
        <v>3</v>
      </c>
      <c r="D117" s="14">
        <v>3</v>
      </c>
      <c r="E117" s="65">
        <v>0.7299160506714373</v>
      </c>
      <c r="F117" s="70">
        <v>2</v>
      </c>
      <c r="G117" s="65">
        <v>0.9983261253832744</v>
      </c>
      <c r="H117" s="65">
        <v>0.6296515010656486</v>
      </c>
      <c r="I117" s="70">
        <v>2</v>
      </c>
      <c r="J117" s="65">
        <v>0.001673874616725781</v>
      </c>
      <c r="K117" s="65">
        <v>13.411529367090973</v>
      </c>
      <c r="L117" s="65">
        <v>5.450095717935779</v>
      </c>
      <c r="M117" s="75">
        <v>-0.20773694185185096</v>
      </c>
      <c r="N117" s="63">
        <v>3</v>
      </c>
      <c r="O117" s="63">
        <v>3</v>
      </c>
      <c r="P117" s="63">
        <v>5.450096</v>
      </c>
      <c r="Q117" s="63">
        <v>-0.207737</v>
      </c>
      <c r="R117" s="63">
        <v>0</v>
      </c>
      <c r="S117" s="63">
        <v>0.001674</v>
      </c>
      <c r="T117" s="63">
        <v>0.998326</v>
      </c>
    </row>
    <row r="118" spans="1:20" ht="15">
      <c r="A118" s="173"/>
      <c r="B118" s="12">
        <v>113</v>
      </c>
      <c r="C118" s="13">
        <v>3</v>
      </c>
      <c r="D118" s="14">
        <v>3</v>
      </c>
      <c r="E118" s="65">
        <v>0.9430357455310061</v>
      </c>
      <c r="F118" s="70">
        <v>2</v>
      </c>
      <c r="G118" s="65">
        <v>0.9997993647667208</v>
      </c>
      <c r="H118" s="65">
        <v>0.11730218176727442</v>
      </c>
      <c r="I118" s="70">
        <v>2</v>
      </c>
      <c r="J118" s="65">
        <v>0.00020063523327919268</v>
      </c>
      <c r="K118" s="65">
        <v>17.144944987804266</v>
      </c>
      <c r="L118" s="65">
        <v>5.660337133600336</v>
      </c>
      <c r="M118" s="75">
        <v>0.832713616687101</v>
      </c>
      <c r="N118" s="63">
        <v>3</v>
      </c>
      <c r="O118" s="63">
        <v>3</v>
      </c>
      <c r="P118" s="63">
        <v>5.660337</v>
      </c>
      <c r="Q118" s="63">
        <v>0.832714</v>
      </c>
      <c r="R118" s="63">
        <v>0</v>
      </c>
      <c r="S118" s="63">
        <v>0.000201</v>
      </c>
      <c r="T118" s="63">
        <v>0.999799</v>
      </c>
    </row>
    <row r="119" spans="1:20" ht="15">
      <c r="A119" s="173"/>
      <c r="B119" s="12">
        <v>114</v>
      </c>
      <c r="C119" s="13">
        <v>3</v>
      </c>
      <c r="D119" s="14">
        <v>3</v>
      </c>
      <c r="E119" s="65">
        <v>0.8191185759571676</v>
      </c>
      <c r="F119" s="70">
        <v>2</v>
      </c>
      <c r="G119" s="65">
        <v>0.9998051327677117</v>
      </c>
      <c r="H119" s="65">
        <v>0.39905284844079664</v>
      </c>
      <c r="I119" s="70">
        <v>2</v>
      </c>
      <c r="J119" s="65">
        <v>0.0001948672322882684</v>
      </c>
      <c r="K119" s="65">
        <v>17.485047258700373</v>
      </c>
      <c r="L119" s="65">
        <v>5.9582372152777925</v>
      </c>
      <c r="M119" s="75">
        <v>-0.09401754469028445</v>
      </c>
      <c r="N119" s="63">
        <v>3</v>
      </c>
      <c r="O119" s="63">
        <v>3</v>
      </c>
      <c r="P119" s="63">
        <v>5.958237</v>
      </c>
      <c r="Q119" s="63">
        <v>-0.094018</v>
      </c>
      <c r="R119" s="63">
        <v>0</v>
      </c>
      <c r="S119" s="63">
        <v>0.000195</v>
      </c>
      <c r="T119" s="63">
        <v>0.999805</v>
      </c>
    </row>
    <row r="120" spans="1:20" ht="15">
      <c r="A120" s="173"/>
      <c r="B120" s="12">
        <v>115</v>
      </c>
      <c r="C120" s="13">
        <v>3</v>
      </c>
      <c r="D120" s="14">
        <v>3</v>
      </c>
      <c r="E120" s="65">
        <v>0.3436010275234682</v>
      </c>
      <c r="F120" s="70">
        <v>2</v>
      </c>
      <c r="G120" s="65">
        <v>0.9999989995453976</v>
      </c>
      <c r="H120" s="65">
        <v>2.1365481968247964</v>
      </c>
      <c r="I120" s="70">
        <v>2</v>
      </c>
      <c r="J120" s="65">
        <v>1.0004546023301136E-06</v>
      </c>
      <c r="K120" s="65">
        <v>29.76665831378358</v>
      </c>
      <c r="L120" s="65">
        <v>6.759262819834603</v>
      </c>
      <c r="M120" s="75">
        <v>1.6002320607850722</v>
      </c>
      <c r="N120" s="63">
        <v>3</v>
      </c>
      <c r="O120" s="63">
        <v>3</v>
      </c>
      <c r="P120" s="63">
        <v>6.759263</v>
      </c>
      <c r="Q120" s="63">
        <v>1.600232</v>
      </c>
      <c r="R120" s="63">
        <v>0</v>
      </c>
      <c r="S120" s="63">
        <v>1E-06</v>
      </c>
      <c r="T120" s="63">
        <v>0.999999</v>
      </c>
    </row>
    <row r="121" spans="1:20" ht="15">
      <c r="A121" s="173"/>
      <c r="B121" s="12">
        <v>116</v>
      </c>
      <c r="C121" s="13">
        <v>3</v>
      </c>
      <c r="D121" s="14">
        <v>3</v>
      </c>
      <c r="E121" s="65">
        <v>0.32580652197895127</v>
      </c>
      <c r="F121" s="70">
        <v>2</v>
      </c>
      <c r="G121" s="65">
        <v>0.9999739450659523</v>
      </c>
      <c r="H121" s="65">
        <v>2.2429031293259136</v>
      </c>
      <c r="I121" s="70">
        <v>2</v>
      </c>
      <c r="J121" s="65">
        <v>2.605493404764339E-05</v>
      </c>
      <c r="K121" s="65">
        <v>23.35345782054051</v>
      </c>
      <c r="L121" s="65">
        <v>5.807043307623019</v>
      </c>
      <c r="M121" s="75">
        <v>2.0101988166704587</v>
      </c>
      <c r="N121" s="63">
        <v>3</v>
      </c>
      <c r="O121" s="63">
        <v>3</v>
      </c>
      <c r="P121" s="63">
        <v>5.807043</v>
      </c>
      <c r="Q121" s="63">
        <v>2.010199</v>
      </c>
      <c r="R121" s="63">
        <v>0</v>
      </c>
      <c r="S121" s="63">
        <v>2.6E-05</v>
      </c>
      <c r="T121" s="63">
        <v>0.999974</v>
      </c>
    </row>
    <row r="122" spans="1:20" ht="15">
      <c r="A122" s="173"/>
      <c r="B122" s="12">
        <v>117</v>
      </c>
      <c r="C122" s="13">
        <v>3</v>
      </c>
      <c r="D122" s="14">
        <v>3</v>
      </c>
      <c r="E122" s="65">
        <v>0.6689837685478118</v>
      </c>
      <c r="F122" s="70">
        <v>2</v>
      </c>
      <c r="G122" s="65">
        <v>0.9939164472316524</v>
      </c>
      <c r="H122" s="65">
        <v>0.803990962817226</v>
      </c>
      <c r="I122" s="70">
        <v>2</v>
      </c>
      <c r="J122" s="65">
        <v>0.006083552768347677</v>
      </c>
      <c r="K122" s="65">
        <v>10.996119530404279</v>
      </c>
      <c r="L122" s="65">
        <v>5.066012333627246</v>
      </c>
      <c r="M122" s="75">
        <v>-0.026273383870716427</v>
      </c>
      <c r="N122" s="63">
        <v>3</v>
      </c>
      <c r="O122" s="63">
        <v>3</v>
      </c>
      <c r="P122" s="63">
        <v>5.066012</v>
      </c>
      <c r="Q122" s="63">
        <v>-0.026273</v>
      </c>
      <c r="R122" s="63">
        <v>0</v>
      </c>
      <c r="S122" s="63">
        <v>0.006084</v>
      </c>
      <c r="T122" s="63">
        <v>0.993916</v>
      </c>
    </row>
    <row r="123" spans="1:20" ht="15">
      <c r="A123" s="173"/>
      <c r="B123" s="12">
        <v>118</v>
      </c>
      <c r="C123" s="13">
        <v>3</v>
      </c>
      <c r="D123" s="14">
        <v>3</v>
      </c>
      <c r="E123" s="65">
        <v>0.3299684452057364</v>
      </c>
      <c r="F123" s="70">
        <v>2</v>
      </c>
      <c r="G123" s="65">
        <v>0.9999984962008438</v>
      </c>
      <c r="H123" s="65">
        <v>2.217516499364457</v>
      </c>
      <c r="I123" s="70">
        <v>2</v>
      </c>
      <c r="J123" s="65">
        <v>1.503799156140972E-06</v>
      </c>
      <c r="K123" s="65">
        <v>29.032545254071373</v>
      </c>
      <c r="L123" s="65">
        <v>6.608818818959417</v>
      </c>
      <c r="M123" s="75">
        <v>1.7516358716662224</v>
      </c>
      <c r="N123" s="63">
        <v>3</v>
      </c>
      <c r="O123" s="63">
        <v>3</v>
      </c>
      <c r="P123" s="63">
        <v>6.608819</v>
      </c>
      <c r="Q123" s="63">
        <v>1.751636</v>
      </c>
      <c r="R123" s="63">
        <v>0</v>
      </c>
      <c r="S123" s="63">
        <v>2E-06</v>
      </c>
      <c r="T123" s="63">
        <v>0.999998</v>
      </c>
    </row>
    <row r="124" spans="1:20" ht="15">
      <c r="A124" s="173"/>
      <c r="B124" s="12">
        <v>119</v>
      </c>
      <c r="C124" s="13">
        <v>3</v>
      </c>
      <c r="D124" s="14">
        <v>3</v>
      </c>
      <c r="E124" s="65">
        <v>0.0014481155205545244</v>
      </c>
      <c r="F124" s="70">
        <v>2</v>
      </c>
      <c r="G124" s="65">
        <v>0.9999999986827213</v>
      </c>
      <c r="H124" s="65">
        <v>13.07498441762467</v>
      </c>
      <c r="I124" s="70">
        <v>2</v>
      </c>
      <c r="J124" s="65">
        <v>1.3172786751701389E-09</v>
      </c>
      <c r="K124" s="65">
        <v>53.97038009121079</v>
      </c>
      <c r="L124" s="65">
        <v>9.171474862196069</v>
      </c>
      <c r="M124" s="75">
        <v>-0.7482550666316174</v>
      </c>
      <c r="N124" s="63">
        <v>3</v>
      </c>
      <c r="O124" s="63">
        <v>3</v>
      </c>
      <c r="P124" s="63">
        <v>9.171475</v>
      </c>
      <c r="Q124" s="63">
        <v>-0.748255</v>
      </c>
      <c r="R124" s="63">
        <v>0</v>
      </c>
      <c r="S124" s="63">
        <v>0</v>
      </c>
      <c r="T124" s="63">
        <v>1</v>
      </c>
    </row>
    <row r="125" spans="1:20" ht="15">
      <c r="A125" s="173"/>
      <c r="B125" s="12">
        <v>120</v>
      </c>
      <c r="C125" s="13">
        <v>3</v>
      </c>
      <c r="D125" s="14">
        <v>3</v>
      </c>
      <c r="E125" s="65">
        <v>0.016930589150856334</v>
      </c>
      <c r="F125" s="70">
        <v>2</v>
      </c>
      <c r="G125" s="65">
        <v>0.7792010156947117</v>
      </c>
      <c r="H125" s="65">
        <v>8.157266568437851</v>
      </c>
      <c r="I125" s="70">
        <v>2</v>
      </c>
      <c r="J125" s="65">
        <v>0.22079898430528835</v>
      </c>
      <c r="K125" s="65">
        <v>10.679299251460622</v>
      </c>
      <c r="L125" s="65">
        <v>4.76453568848642</v>
      </c>
      <c r="M125" s="75">
        <v>-2.1557371969161068</v>
      </c>
      <c r="N125" s="63">
        <v>3</v>
      </c>
      <c r="O125" s="63">
        <v>3</v>
      </c>
      <c r="P125" s="63">
        <v>4.764536</v>
      </c>
      <c r="Q125" s="63">
        <v>-2.155737</v>
      </c>
      <c r="R125" s="63">
        <v>0</v>
      </c>
      <c r="S125" s="63">
        <v>0.220799</v>
      </c>
      <c r="T125" s="63">
        <v>0.779201</v>
      </c>
    </row>
    <row r="126" spans="1:20" ht="15">
      <c r="A126" s="173"/>
      <c r="B126" s="12">
        <v>121</v>
      </c>
      <c r="C126" s="13">
        <v>3</v>
      </c>
      <c r="D126" s="14">
        <v>3</v>
      </c>
      <c r="E126" s="65">
        <v>0.4647517991294604</v>
      </c>
      <c r="F126" s="70">
        <v>2</v>
      </c>
      <c r="G126" s="65">
        <v>0.9999935481353254</v>
      </c>
      <c r="H126" s="65">
        <v>1.53250356242237</v>
      </c>
      <c r="I126" s="70">
        <v>2</v>
      </c>
      <c r="J126" s="65">
        <v>6.451864674531897E-06</v>
      </c>
      <c r="K126" s="65">
        <v>25.43477340287215</v>
      </c>
      <c r="L126" s="65">
        <v>6.272839148714717</v>
      </c>
      <c r="M126" s="75">
        <v>1.6494814070971597</v>
      </c>
      <c r="N126" s="63">
        <v>3</v>
      </c>
      <c r="O126" s="63">
        <v>3</v>
      </c>
      <c r="P126" s="63">
        <v>6.272839</v>
      </c>
      <c r="Q126" s="63">
        <v>1.649481</v>
      </c>
      <c r="R126" s="63">
        <v>0</v>
      </c>
      <c r="S126" s="63">
        <v>6E-06</v>
      </c>
      <c r="T126" s="63">
        <v>0.999994</v>
      </c>
    </row>
    <row r="127" spans="1:20" ht="15">
      <c r="A127" s="173"/>
      <c r="B127" s="12">
        <v>122</v>
      </c>
      <c r="C127" s="13">
        <v>3</v>
      </c>
      <c r="D127" s="14">
        <v>3</v>
      </c>
      <c r="E127" s="65">
        <v>0.9067708201408615</v>
      </c>
      <c r="F127" s="70">
        <v>2</v>
      </c>
      <c r="G127" s="65">
        <v>0.9991727324130174</v>
      </c>
      <c r="H127" s="65">
        <v>0.19573107960497438</v>
      </c>
      <c r="I127" s="70">
        <v>2</v>
      </c>
      <c r="J127" s="65">
        <v>0.0008272675869826565</v>
      </c>
      <c r="K127" s="65">
        <v>14.388840563310586</v>
      </c>
      <c r="L127" s="65">
        <v>5.360711893638224</v>
      </c>
      <c r="M127" s="75">
        <v>0.646120731822522</v>
      </c>
      <c r="N127" s="63">
        <v>3</v>
      </c>
      <c r="O127" s="63">
        <v>3</v>
      </c>
      <c r="P127" s="63">
        <v>5.360712</v>
      </c>
      <c r="Q127" s="63">
        <v>0.646121</v>
      </c>
      <c r="R127" s="63">
        <v>0</v>
      </c>
      <c r="S127" s="63">
        <v>0.000827</v>
      </c>
      <c r="T127" s="63">
        <v>0.999173</v>
      </c>
    </row>
    <row r="128" spans="1:20" ht="15">
      <c r="A128" s="173"/>
      <c r="B128" s="12">
        <v>123</v>
      </c>
      <c r="C128" s="13">
        <v>3</v>
      </c>
      <c r="D128" s="14">
        <v>3</v>
      </c>
      <c r="E128" s="65">
        <v>0.06503528490836856</v>
      </c>
      <c r="F128" s="70">
        <v>2</v>
      </c>
      <c r="G128" s="65">
        <v>0.9999990490161825</v>
      </c>
      <c r="H128" s="65">
        <v>5.465650623258552</v>
      </c>
      <c r="I128" s="70">
        <v>2</v>
      </c>
      <c r="J128" s="65">
        <v>9.509838173943667E-07</v>
      </c>
      <c r="K128" s="65">
        <v>33.197186303201036</v>
      </c>
      <c r="L128" s="65">
        <v>7.5811998248907795</v>
      </c>
      <c r="M128" s="75">
        <v>-0.98072293358884</v>
      </c>
      <c r="N128" s="63">
        <v>3</v>
      </c>
      <c r="O128" s="63">
        <v>3</v>
      </c>
      <c r="P128" s="63">
        <v>7.5812</v>
      </c>
      <c r="Q128" s="63">
        <v>-0.980723</v>
      </c>
      <c r="R128" s="63">
        <v>0</v>
      </c>
      <c r="S128" s="63">
        <v>1E-06</v>
      </c>
      <c r="T128" s="63">
        <v>0.999999</v>
      </c>
    </row>
    <row r="129" spans="1:20" ht="15">
      <c r="A129" s="173"/>
      <c r="B129" s="12">
        <v>124</v>
      </c>
      <c r="C129" s="13">
        <v>3</v>
      </c>
      <c r="D129" s="14">
        <v>3</v>
      </c>
      <c r="E129" s="65">
        <v>0.3022362296359032</v>
      </c>
      <c r="F129" s="70">
        <v>2</v>
      </c>
      <c r="G129" s="65">
        <v>0.9028805802525108</v>
      </c>
      <c r="H129" s="65">
        <v>2.3930927000847557</v>
      </c>
      <c r="I129" s="70">
        <v>2</v>
      </c>
      <c r="J129" s="65">
        <v>0.09711941974748924</v>
      </c>
      <c r="K129" s="65">
        <v>6.852390588463062</v>
      </c>
      <c r="L129" s="65">
        <v>4.371502789053336</v>
      </c>
      <c r="M129" s="75">
        <v>-0.12129745802609454</v>
      </c>
      <c r="N129" s="63">
        <v>3</v>
      </c>
      <c r="O129" s="63">
        <v>3</v>
      </c>
      <c r="P129" s="63">
        <v>4.371503</v>
      </c>
      <c r="Q129" s="63">
        <v>-0.121297</v>
      </c>
      <c r="R129" s="63">
        <v>0</v>
      </c>
      <c r="S129" s="63">
        <v>0.097119</v>
      </c>
      <c r="T129" s="63">
        <v>0.902881</v>
      </c>
    </row>
    <row r="130" spans="1:20" ht="15">
      <c r="A130" s="173"/>
      <c r="B130" s="12">
        <v>125</v>
      </c>
      <c r="C130" s="13">
        <v>3</v>
      </c>
      <c r="D130" s="14">
        <v>3</v>
      </c>
      <c r="E130" s="65">
        <v>0.7361217195632095</v>
      </c>
      <c r="F130" s="70">
        <v>2</v>
      </c>
      <c r="G130" s="65">
        <v>0.9999116315474756</v>
      </c>
      <c r="H130" s="65">
        <v>0.6127195881713638</v>
      </c>
      <c r="I130" s="70">
        <v>2</v>
      </c>
      <c r="J130" s="65">
        <v>8.836845252443373E-05</v>
      </c>
      <c r="K130" s="65">
        <v>19.280533891277173</v>
      </c>
      <c r="L130" s="65">
        <v>5.723175308629328</v>
      </c>
      <c r="M130" s="75">
        <v>1.2932755301911358</v>
      </c>
      <c r="N130" s="63">
        <v>3</v>
      </c>
      <c r="O130" s="63">
        <v>3</v>
      </c>
      <c r="P130" s="63">
        <v>5.723175</v>
      </c>
      <c r="Q130" s="63">
        <v>1.293276</v>
      </c>
      <c r="R130" s="63">
        <v>0</v>
      </c>
      <c r="S130" s="63">
        <v>8.8E-05</v>
      </c>
      <c r="T130" s="63">
        <v>0.999912</v>
      </c>
    </row>
    <row r="131" spans="1:20" ht="15">
      <c r="A131" s="173"/>
      <c r="B131" s="12">
        <v>126</v>
      </c>
      <c r="C131" s="13">
        <v>3</v>
      </c>
      <c r="D131" s="14">
        <v>3</v>
      </c>
      <c r="E131" s="65">
        <v>0.7551501446081981</v>
      </c>
      <c r="F131" s="70">
        <v>2</v>
      </c>
      <c r="G131" s="65">
        <v>0.9973206903375756</v>
      </c>
      <c r="H131" s="65">
        <v>0.5616773649476263</v>
      </c>
      <c r="I131" s="70">
        <v>2</v>
      </c>
      <c r="J131" s="65">
        <v>0.002679309662424412</v>
      </c>
      <c r="K131" s="65">
        <v>12.400703766651315</v>
      </c>
      <c r="L131" s="65">
        <v>5.279159198281914</v>
      </c>
      <c r="M131" s="75">
        <v>-0.04245823773987104</v>
      </c>
      <c r="N131" s="63">
        <v>3</v>
      </c>
      <c r="O131" s="63">
        <v>3</v>
      </c>
      <c r="P131" s="63">
        <v>5.279159</v>
      </c>
      <c r="Q131" s="63">
        <v>-0.042458</v>
      </c>
      <c r="R131" s="63">
        <v>0</v>
      </c>
      <c r="S131" s="63">
        <v>0.002679</v>
      </c>
      <c r="T131" s="63">
        <v>0.997321</v>
      </c>
    </row>
    <row r="132" spans="1:20" ht="15">
      <c r="A132" s="173"/>
      <c r="B132" s="12">
        <v>127</v>
      </c>
      <c r="C132" s="13">
        <v>3</v>
      </c>
      <c r="D132" s="14">
        <v>3</v>
      </c>
      <c r="E132" s="65">
        <v>0.22284840237449763</v>
      </c>
      <c r="F132" s="70">
        <v>2</v>
      </c>
      <c r="G132" s="65">
        <v>0.8116324566422337</v>
      </c>
      <c r="H132" s="65">
        <v>3.0025270973548603</v>
      </c>
      <c r="I132" s="70">
        <v>2</v>
      </c>
      <c r="J132" s="65">
        <v>0.18836754335776626</v>
      </c>
      <c r="K132" s="65">
        <v>5.923832149267241</v>
      </c>
      <c r="L132" s="65">
        <v>4.08087208095376</v>
      </c>
      <c r="M132" s="75">
        <v>0.18593657155500393</v>
      </c>
      <c r="N132" s="63">
        <v>3</v>
      </c>
      <c r="O132" s="63">
        <v>3</v>
      </c>
      <c r="P132" s="63">
        <v>4.080872</v>
      </c>
      <c r="Q132" s="63">
        <v>0.185937</v>
      </c>
      <c r="R132" s="63">
        <v>0</v>
      </c>
      <c r="S132" s="63">
        <v>0.188368</v>
      </c>
      <c r="T132" s="63">
        <v>0.811632</v>
      </c>
    </row>
    <row r="133" spans="1:20" ht="15">
      <c r="A133" s="173"/>
      <c r="B133" s="12">
        <v>128</v>
      </c>
      <c r="C133" s="13">
        <v>3</v>
      </c>
      <c r="D133" s="14">
        <v>3</v>
      </c>
      <c r="E133" s="65">
        <v>0.23353019401480193</v>
      </c>
      <c r="F133" s="70">
        <v>2</v>
      </c>
      <c r="G133" s="65">
        <v>0.8657569087487836</v>
      </c>
      <c r="H133" s="65">
        <v>2.9088877993543547</v>
      </c>
      <c r="I133" s="70">
        <v>2</v>
      </c>
      <c r="J133" s="65">
        <v>0.13424309125121642</v>
      </c>
      <c r="K133" s="65">
        <v>6.636791585505332</v>
      </c>
      <c r="L133" s="65">
        <v>4.077036397196564</v>
      </c>
      <c r="M133" s="75">
        <v>0.523238482596109</v>
      </c>
      <c r="N133" s="63">
        <v>3</v>
      </c>
      <c r="O133" s="63">
        <v>3</v>
      </c>
      <c r="P133" s="63">
        <v>4.077036</v>
      </c>
      <c r="Q133" s="63">
        <v>0.523238</v>
      </c>
      <c r="R133" s="63">
        <v>0</v>
      </c>
      <c r="S133" s="63">
        <v>0.134243</v>
      </c>
      <c r="T133" s="63">
        <v>0.865757</v>
      </c>
    </row>
    <row r="134" spans="1:20" ht="15">
      <c r="A134" s="173"/>
      <c r="B134" s="12">
        <v>129</v>
      </c>
      <c r="C134" s="13">
        <v>3</v>
      </c>
      <c r="D134" s="14">
        <v>3</v>
      </c>
      <c r="E134" s="65">
        <v>0.7448754453809691</v>
      </c>
      <c r="F134" s="70">
        <v>2</v>
      </c>
      <c r="G134" s="65">
        <v>0.99998696319337</v>
      </c>
      <c r="H134" s="65">
        <v>0.5890765239760907</v>
      </c>
      <c r="I134" s="70">
        <v>2</v>
      </c>
      <c r="J134" s="65">
        <v>1.30368066299702E-05</v>
      </c>
      <c r="K134" s="65">
        <v>23.084518293784893</v>
      </c>
      <c r="L134" s="65">
        <v>6.519103969602958</v>
      </c>
      <c r="M134" s="75">
        <v>0.29697638920175073</v>
      </c>
      <c r="N134" s="63">
        <v>3</v>
      </c>
      <c r="O134" s="63">
        <v>3</v>
      </c>
      <c r="P134" s="63">
        <v>6.519104</v>
      </c>
      <c r="Q134" s="63">
        <v>0.296976</v>
      </c>
      <c r="R134" s="63">
        <v>0</v>
      </c>
      <c r="S134" s="63">
        <v>1.3E-05</v>
      </c>
      <c r="T134" s="63">
        <v>0.999987</v>
      </c>
    </row>
    <row r="135" spans="1:20" ht="15">
      <c r="A135" s="173"/>
      <c r="B135" s="12">
        <v>130</v>
      </c>
      <c r="C135" s="13">
        <v>3</v>
      </c>
      <c r="D135" s="14">
        <v>3</v>
      </c>
      <c r="E135" s="65">
        <v>0.1908102300446216</v>
      </c>
      <c r="F135" s="70">
        <v>2</v>
      </c>
      <c r="G135" s="65">
        <v>0.896317715370862</v>
      </c>
      <c r="H135" s="65">
        <v>3.312951809638403</v>
      </c>
      <c r="I135" s="70">
        <v>2</v>
      </c>
      <c r="J135" s="65">
        <v>0.10368228462913806</v>
      </c>
      <c r="K135" s="65">
        <v>7.6268791604769195</v>
      </c>
      <c r="L135" s="65">
        <v>4.583719418940922</v>
      </c>
      <c r="M135" s="75">
        <v>-0.8568158132622511</v>
      </c>
      <c r="N135" s="63">
        <v>3</v>
      </c>
      <c r="O135" s="63">
        <v>3</v>
      </c>
      <c r="P135" s="63">
        <v>4.583719</v>
      </c>
      <c r="Q135" s="63">
        <v>-0.856816</v>
      </c>
      <c r="R135" s="63">
        <v>0</v>
      </c>
      <c r="S135" s="63">
        <v>0.103682</v>
      </c>
      <c r="T135" s="63">
        <v>0.896318</v>
      </c>
    </row>
    <row r="136" spans="1:20" ht="15">
      <c r="A136" s="173"/>
      <c r="B136" s="12">
        <v>131</v>
      </c>
      <c r="C136" s="13">
        <v>3</v>
      </c>
      <c r="D136" s="14">
        <v>3</v>
      </c>
      <c r="E136" s="65">
        <v>0.4273175350591966</v>
      </c>
      <c r="F136" s="70">
        <v>2</v>
      </c>
      <c r="G136" s="65">
        <v>0.9998557662490352</v>
      </c>
      <c r="H136" s="65">
        <v>1.700455800586551</v>
      </c>
      <c r="I136" s="70">
        <v>2</v>
      </c>
      <c r="J136" s="65">
        <v>0.00014423375096473632</v>
      </c>
      <c r="K136" s="65">
        <v>19.388317920038215</v>
      </c>
      <c r="L136" s="65">
        <v>6.228240093349179</v>
      </c>
      <c r="M136" s="75">
        <v>-0.7127196375325943</v>
      </c>
      <c r="N136" s="63">
        <v>3</v>
      </c>
      <c r="O136" s="63">
        <v>3</v>
      </c>
      <c r="P136" s="63">
        <v>6.22824</v>
      </c>
      <c r="Q136" s="63">
        <v>-0.71272</v>
      </c>
      <c r="R136" s="63">
        <v>0</v>
      </c>
      <c r="S136" s="63">
        <v>0.000144</v>
      </c>
      <c r="T136" s="63">
        <v>0.999856</v>
      </c>
    </row>
    <row r="137" spans="1:20" ht="15">
      <c r="A137" s="173"/>
      <c r="B137" s="12">
        <v>132</v>
      </c>
      <c r="C137" s="13">
        <v>3</v>
      </c>
      <c r="D137" s="14">
        <v>3</v>
      </c>
      <c r="E137" s="65">
        <v>0.5409767155698562</v>
      </c>
      <c r="F137" s="70">
        <v>2</v>
      </c>
      <c r="G137" s="65">
        <v>0.9994801952649179</v>
      </c>
      <c r="H137" s="65">
        <v>1.228758081347964</v>
      </c>
      <c r="I137" s="70">
        <v>2</v>
      </c>
      <c r="J137" s="65">
        <v>0.0005198047350820475</v>
      </c>
      <c r="K137" s="65">
        <v>16.351832854322634</v>
      </c>
      <c r="L137" s="65">
        <v>5.220487732069022</v>
      </c>
      <c r="M137" s="75">
        <v>1.4681950938538328</v>
      </c>
      <c r="N137" s="63">
        <v>3</v>
      </c>
      <c r="O137" s="63">
        <v>3</v>
      </c>
      <c r="P137" s="63">
        <v>5.220488</v>
      </c>
      <c r="Q137" s="63">
        <v>1.468195</v>
      </c>
      <c r="R137" s="63">
        <v>0</v>
      </c>
      <c r="S137" s="63">
        <v>0.00052</v>
      </c>
      <c r="T137" s="63">
        <v>0.99948</v>
      </c>
    </row>
    <row r="138" spans="1:20" ht="15">
      <c r="A138" s="173"/>
      <c r="B138" s="12">
        <v>133</v>
      </c>
      <c r="C138" s="13">
        <v>3</v>
      </c>
      <c r="D138" s="14">
        <v>3</v>
      </c>
      <c r="E138" s="65">
        <v>0.5944758494070708</v>
      </c>
      <c r="F138" s="70">
        <v>2</v>
      </c>
      <c r="G138" s="65">
        <v>0.9999969859090436</v>
      </c>
      <c r="H138" s="65">
        <v>1.0401503740911013</v>
      </c>
      <c r="I138" s="70">
        <v>2</v>
      </c>
      <c r="J138" s="65">
        <v>3.014090956233518E-06</v>
      </c>
      <c r="K138" s="65">
        <v>26.464568906502254</v>
      </c>
      <c r="L138" s="65">
        <v>6.800150000487265</v>
      </c>
      <c r="M138" s="75">
        <v>0.5808951745000106</v>
      </c>
      <c r="N138" s="63">
        <v>3</v>
      </c>
      <c r="O138" s="63">
        <v>3</v>
      </c>
      <c r="P138" s="63">
        <v>6.80015</v>
      </c>
      <c r="Q138" s="63">
        <v>0.580895</v>
      </c>
      <c r="R138" s="63">
        <v>0</v>
      </c>
      <c r="S138" s="63">
        <v>3E-06</v>
      </c>
      <c r="T138" s="63">
        <v>0.999997</v>
      </c>
    </row>
    <row r="139" spans="1:20" ht="15">
      <c r="A139" s="173"/>
      <c r="B139" s="12">
        <v>134</v>
      </c>
      <c r="C139" s="13">
        <v>3</v>
      </c>
      <c r="D139" s="15" t="s">
        <v>19</v>
      </c>
      <c r="E139" s="65">
        <v>0.13487586723601533</v>
      </c>
      <c r="F139" s="70">
        <v>2</v>
      </c>
      <c r="G139" s="65">
        <v>0.7293881280317706</v>
      </c>
      <c r="H139" s="65">
        <v>4.0068008510007855</v>
      </c>
      <c r="I139" s="70">
        <v>3</v>
      </c>
      <c r="J139" s="65">
        <v>0.2706118719682294</v>
      </c>
      <c r="K139" s="65">
        <v>5.989841679725045</v>
      </c>
      <c r="L139" s="65">
        <v>3.815159720742791</v>
      </c>
      <c r="M139" s="75">
        <v>-0.9429859324608673</v>
      </c>
      <c r="N139" s="63">
        <v>3</v>
      </c>
      <c r="O139" s="63">
        <v>2</v>
      </c>
      <c r="P139" s="63">
        <v>3.81516</v>
      </c>
      <c r="Q139" s="63">
        <v>-0.942986</v>
      </c>
      <c r="R139" s="63">
        <v>0</v>
      </c>
      <c r="S139" s="63">
        <v>0.729388</v>
      </c>
      <c r="T139" s="63">
        <v>0.270612</v>
      </c>
    </row>
    <row r="140" spans="1:20" ht="15">
      <c r="A140" s="173"/>
      <c r="B140" s="12">
        <v>135</v>
      </c>
      <c r="C140" s="13">
        <v>3</v>
      </c>
      <c r="D140" s="14">
        <v>3</v>
      </c>
      <c r="E140" s="65">
        <v>0.02419714578404675</v>
      </c>
      <c r="F140" s="70">
        <v>2</v>
      </c>
      <c r="G140" s="65">
        <v>0.9339774710512405</v>
      </c>
      <c r="H140" s="65">
        <v>7.4430411911665635</v>
      </c>
      <c r="I140" s="70">
        <v>2</v>
      </c>
      <c r="J140" s="65">
        <v>0.06602252894875939</v>
      </c>
      <c r="K140" s="65">
        <v>12.74195376220407</v>
      </c>
      <c r="L140" s="65">
        <v>5.107489659632635</v>
      </c>
      <c r="M140" s="75">
        <v>-2.1305899994808137</v>
      </c>
      <c r="N140" s="63">
        <v>3</v>
      </c>
      <c r="O140" s="63">
        <v>3</v>
      </c>
      <c r="P140" s="63">
        <v>5.10749</v>
      </c>
      <c r="Q140" s="63">
        <v>-2.13059</v>
      </c>
      <c r="R140" s="63">
        <v>0</v>
      </c>
      <c r="S140" s="63">
        <v>0.066023</v>
      </c>
      <c r="T140" s="63">
        <v>0.933977</v>
      </c>
    </row>
    <row r="141" spans="1:20" ht="15">
      <c r="A141" s="173"/>
      <c r="B141" s="12">
        <v>136</v>
      </c>
      <c r="C141" s="13">
        <v>3</v>
      </c>
      <c r="D141" s="14">
        <v>3</v>
      </c>
      <c r="E141" s="65">
        <v>0.5623507075569426</v>
      </c>
      <c r="F141" s="70">
        <v>2</v>
      </c>
      <c r="G141" s="65">
        <v>0.9999978471815515</v>
      </c>
      <c r="H141" s="65">
        <v>1.1512591778367298</v>
      </c>
      <c r="I141" s="70">
        <v>2</v>
      </c>
      <c r="J141" s="65">
        <v>2.152818448509425E-06</v>
      </c>
      <c r="K141" s="65">
        <v>27.248720208252617</v>
      </c>
      <c r="L141" s="65">
        <v>6.7967163106665796</v>
      </c>
      <c r="M141" s="75">
        <v>0.8630903952551913</v>
      </c>
      <c r="N141" s="63">
        <v>3</v>
      </c>
      <c r="O141" s="63">
        <v>3</v>
      </c>
      <c r="P141" s="63">
        <v>6.796716</v>
      </c>
      <c r="Q141" s="63">
        <v>0.86309</v>
      </c>
      <c r="R141" s="63">
        <v>0</v>
      </c>
      <c r="S141" s="63">
        <v>2E-06</v>
      </c>
      <c r="T141" s="63">
        <v>0.999998</v>
      </c>
    </row>
    <row r="142" spans="1:20" ht="15">
      <c r="A142" s="173"/>
      <c r="B142" s="12">
        <v>137</v>
      </c>
      <c r="C142" s="13">
        <v>3</v>
      </c>
      <c r="D142" s="14">
        <v>3</v>
      </c>
      <c r="E142" s="65">
        <v>0.11741123264415457</v>
      </c>
      <c r="F142" s="70">
        <v>2</v>
      </c>
      <c r="G142" s="65">
        <v>0.9999991118141187</v>
      </c>
      <c r="H142" s="65">
        <v>4.284145395530147</v>
      </c>
      <c r="I142" s="70">
        <v>2</v>
      </c>
      <c r="J142" s="65">
        <v>8.881858812851065E-07</v>
      </c>
      <c r="K142" s="65">
        <v>32.15231319933421</v>
      </c>
      <c r="L142" s="65">
        <v>6.524495985862503</v>
      </c>
      <c r="M142" s="75">
        <v>2.4450352710039756</v>
      </c>
      <c r="N142" s="63">
        <v>3</v>
      </c>
      <c r="O142" s="63">
        <v>3</v>
      </c>
      <c r="P142" s="63">
        <v>6.524496</v>
      </c>
      <c r="Q142" s="63">
        <v>2.445035</v>
      </c>
      <c r="R142" s="63">
        <v>0</v>
      </c>
      <c r="S142" s="63">
        <v>1E-06</v>
      </c>
      <c r="T142" s="63">
        <v>0.999999</v>
      </c>
    </row>
    <row r="143" spans="1:20" ht="15">
      <c r="A143" s="173"/>
      <c r="B143" s="12">
        <v>138</v>
      </c>
      <c r="C143" s="13">
        <v>3</v>
      </c>
      <c r="D143" s="14">
        <v>3</v>
      </c>
      <c r="E143" s="65">
        <v>0.6959107397415658</v>
      </c>
      <c r="F143" s="70">
        <v>2</v>
      </c>
      <c r="G143" s="65">
        <v>0.9938343517867431</v>
      </c>
      <c r="H143" s="65">
        <v>0.7250677487397625</v>
      </c>
      <c r="I143" s="70">
        <v>2</v>
      </c>
      <c r="J143" s="65">
        <v>0.006165648213256992</v>
      </c>
      <c r="K143" s="65">
        <v>10.890222287735156</v>
      </c>
      <c r="L143" s="65">
        <v>4.995502791083857</v>
      </c>
      <c r="M143" s="75">
        <v>0.18776852470745858</v>
      </c>
      <c r="N143" s="63">
        <v>3</v>
      </c>
      <c r="O143" s="63">
        <v>3</v>
      </c>
      <c r="P143" s="63">
        <v>4.995503</v>
      </c>
      <c r="Q143" s="63">
        <v>0.187769</v>
      </c>
      <c r="R143" s="63">
        <v>0</v>
      </c>
      <c r="S143" s="63">
        <v>0.006166</v>
      </c>
      <c r="T143" s="63">
        <v>0.993834</v>
      </c>
    </row>
    <row r="144" spans="1:20" ht="15">
      <c r="A144" s="173"/>
      <c r="B144" s="12">
        <v>139</v>
      </c>
      <c r="C144" s="13">
        <v>3</v>
      </c>
      <c r="D144" s="14">
        <v>3</v>
      </c>
      <c r="E144" s="65">
        <v>0.18215576729522812</v>
      </c>
      <c r="F144" s="70">
        <v>2</v>
      </c>
      <c r="G144" s="65">
        <v>0.8074738212944532</v>
      </c>
      <c r="H144" s="65">
        <v>3.4057861873776427</v>
      </c>
      <c r="I144" s="70">
        <v>2</v>
      </c>
      <c r="J144" s="65">
        <v>0.19252617870554667</v>
      </c>
      <c r="K144" s="65">
        <v>6.273143182106718</v>
      </c>
      <c r="L144" s="65">
        <v>3.9398529958669855</v>
      </c>
      <c r="M144" s="75">
        <v>0.6140203887113539</v>
      </c>
      <c r="N144" s="63">
        <v>3</v>
      </c>
      <c r="O144" s="63">
        <v>3</v>
      </c>
      <c r="P144" s="63">
        <v>3.939853</v>
      </c>
      <c r="Q144" s="63">
        <v>0.61402</v>
      </c>
      <c r="R144" s="63">
        <v>0</v>
      </c>
      <c r="S144" s="63">
        <v>0.192526</v>
      </c>
      <c r="T144" s="63">
        <v>0.807474</v>
      </c>
    </row>
    <row r="145" spans="1:20" ht="15">
      <c r="A145" s="173"/>
      <c r="B145" s="12">
        <v>140</v>
      </c>
      <c r="C145" s="13">
        <v>3</v>
      </c>
      <c r="D145" s="14">
        <v>3</v>
      </c>
      <c r="E145" s="65">
        <v>0.6926911275544593</v>
      </c>
      <c r="F145" s="70">
        <v>2</v>
      </c>
      <c r="G145" s="65">
        <v>0.9991709104622754</v>
      </c>
      <c r="H145" s="65">
        <v>0.7343421650642581</v>
      </c>
      <c r="I145" s="70">
        <v>2</v>
      </c>
      <c r="J145" s="65">
        <v>0.0008290895377247442</v>
      </c>
      <c r="K145" s="65">
        <v>14.923048101730581</v>
      </c>
      <c r="L145" s="65">
        <v>5.203830897047541</v>
      </c>
      <c r="M145" s="75">
        <v>1.1447680760435583</v>
      </c>
      <c r="N145" s="63">
        <v>3</v>
      </c>
      <c r="O145" s="63">
        <v>3</v>
      </c>
      <c r="P145" s="63">
        <v>5.203831</v>
      </c>
      <c r="Q145" s="63">
        <v>1.144768</v>
      </c>
      <c r="R145" s="63">
        <v>0</v>
      </c>
      <c r="S145" s="63">
        <v>0.000829</v>
      </c>
      <c r="T145" s="63">
        <v>0.999171</v>
      </c>
    </row>
    <row r="146" spans="1:20" ht="15">
      <c r="A146" s="173"/>
      <c r="B146" s="12">
        <v>141</v>
      </c>
      <c r="C146" s="13">
        <v>3</v>
      </c>
      <c r="D146" s="14">
        <v>3</v>
      </c>
      <c r="E146" s="65">
        <v>0.296928576510462</v>
      </c>
      <c r="F146" s="70">
        <v>2</v>
      </c>
      <c r="G146" s="65">
        <v>0.9999988191902397</v>
      </c>
      <c r="H146" s="65">
        <v>2.428527304459799</v>
      </c>
      <c r="I146" s="70">
        <v>2</v>
      </c>
      <c r="J146" s="65">
        <v>1.180809760210096E-06</v>
      </c>
      <c r="K146" s="65">
        <v>29.727145177586447</v>
      </c>
      <c r="L146" s="65">
        <v>6.653086849266055</v>
      </c>
      <c r="M146" s="75">
        <v>1.805319760157131</v>
      </c>
      <c r="N146" s="63">
        <v>3</v>
      </c>
      <c r="O146" s="63">
        <v>3</v>
      </c>
      <c r="P146" s="63">
        <v>6.653087</v>
      </c>
      <c r="Q146" s="63">
        <v>1.80532</v>
      </c>
      <c r="R146" s="63">
        <v>0</v>
      </c>
      <c r="S146" s="63">
        <v>1E-06</v>
      </c>
      <c r="T146" s="63">
        <v>0.999999</v>
      </c>
    </row>
    <row r="147" spans="1:20" ht="15">
      <c r="A147" s="173"/>
      <c r="B147" s="12">
        <v>142</v>
      </c>
      <c r="C147" s="13">
        <v>3</v>
      </c>
      <c r="D147" s="14">
        <v>3</v>
      </c>
      <c r="E147" s="65">
        <v>0.26620373038993417</v>
      </c>
      <c r="F147" s="70">
        <v>2</v>
      </c>
      <c r="G147" s="65">
        <v>0.9995723601764411</v>
      </c>
      <c r="H147" s="65">
        <v>2.6469867192669208</v>
      </c>
      <c r="I147" s="70">
        <v>2</v>
      </c>
      <c r="J147" s="65">
        <v>0.0004276398235589034</v>
      </c>
      <c r="K147" s="65">
        <v>18.160589757515137</v>
      </c>
      <c r="L147" s="65">
        <v>5.105559462147591</v>
      </c>
      <c r="M147" s="75">
        <v>1.9921820096488494</v>
      </c>
      <c r="N147" s="63">
        <v>3</v>
      </c>
      <c r="O147" s="63">
        <v>3</v>
      </c>
      <c r="P147" s="63">
        <v>5.105559</v>
      </c>
      <c r="Q147" s="63">
        <v>1.992182</v>
      </c>
      <c r="R147" s="63">
        <v>0</v>
      </c>
      <c r="S147" s="63">
        <v>0.000428</v>
      </c>
      <c r="T147" s="63">
        <v>0.999572</v>
      </c>
    </row>
    <row r="148" spans="1:20" ht="15">
      <c r="A148" s="173"/>
      <c r="B148" s="12">
        <v>143</v>
      </c>
      <c r="C148" s="13">
        <v>3</v>
      </c>
      <c r="D148" s="14">
        <v>3</v>
      </c>
      <c r="E148" s="65">
        <v>0.8283643257879647</v>
      </c>
      <c r="F148" s="70">
        <v>2</v>
      </c>
      <c r="G148" s="65">
        <v>0.9989217490131602</v>
      </c>
      <c r="H148" s="65">
        <v>0.37660442876254185</v>
      </c>
      <c r="I148" s="70">
        <v>2</v>
      </c>
      <c r="J148" s="65">
        <v>0.0010782509868398195</v>
      </c>
      <c r="K148" s="65">
        <v>14.03927677775359</v>
      </c>
      <c r="L148" s="65">
        <v>5.5074799721830665</v>
      </c>
      <c r="M148" s="75">
        <v>-0.03581398917207961</v>
      </c>
      <c r="N148" s="63">
        <v>3</v>
      </c>
      <c r="O148" s="63">
        <v>3</v>
      </c>
      <c r="P148" s="63">
        <v>5.50748</v>
      </c>
      <c r="Q148" s="63">
        <v>-0.035814</v>
      </c>
      <c r="R148" s="63">
        <v>0</v>
      </c>
      <c r="S148" s="63">
        <v>0.001078</v>
      </c>
      <c r="T148" s="63">
        <v>0.998922</v>
      </c>
    </row>
    <row r="149" spans="1:20" ht="15">
      <c r="A149" s="173"/>
      <c r="B149" s="12">
        <v>144</v>
      </c>
      <c r="C149" s="13">
        <v>3</v>
      </c>
      <c r="D149" s="14">
        <v>3</v>
      </c>
      <c r="E149" s="65">
        <v>0.38180853926816094</v>
      </c>
      <c r="F149" s="70">
        <v>2</v>
      </c>
      <c r="G149" s="65">
        <v>0.9999989714811135</v>
      </c>
      <c r="H149" s="65">
        <v>1.9256720042512336</v>
      </c>
      <c r="I149" s="70">
        <v>2</v>
      </c>
      <c r="J149" s="65">
        <v>1.0285188865277916E-06</v>
      </c>
      <c r="K149" s="65">
        <v>29.500451476901922</v>
      </c>
      <c r="L149" s="65">
        <v>6.796019244053703</v>
      </c>
      <c r="M149" s="75">
        <v>1.4606869502036324</v>
      </c>
      <c r="N149" s="63">
        <v>3</v>
      </c>
      <c r="O149" s="63">
        <v>3</v>
      </c>
      <c r="P149" s="63">
        <v>6.796019</v>
      </c>
      <c r="Q149" s="63">
        <v>1.460687</v>
      </c>
      <c r="R149" s="63">
        <v>0</v>
      </c>
      <c r="S149" s="63">
        <v>1E-06</v>
      </c>
      <c r="T149" s="63">
        <v>0.999999</v>
      </c>
    </row>
    <row r="150" spans="1:20" ht="15">
      <c r="A150" s="173"/>
      <c r="B150" s="12">
        <v>145</v>
      </c>
      <c r="C150" s="13">
        <v>3</v>
      </c>
      <c r="D150" s="14">
        <v>3</v>
      </c>
      <c r="E150" s="65">
        <v>0.09046522226284294</v>
      </c>
      <c r="F150" s="70">
        <v>2</v>
      </c>
      <c r="G150" s="65">
        <v>0.9999997475016011</v>
      </c>
      <c r="H150" s="65">
        <v>4.8055795730418</v>
      </c>
      <c r="I150" s="70">
        <v>2</v>
      </c>
      <c r="J150" s="65">
        <v>2.524983988962531E-07</v>
      </c>
      <c r="K150" s="65">
        <v>35.18930092655702</v>
      </c>
      <c r="L150" s="65">
        <v>6.847359432166555</v>
      </c>
      <c r="M150" s="75">
        <v>2.4289506713841744</v>
      </c>
      <c r="N150" s="63">
        <v>3</v>
      </c>
      <c r="O150" s="63">
        <v>3</v>
      </c>
      <c r="P150" s="63">
        <v>6.847359</v>
      </c>
      <c r="Q150" s="63">
        <v>2.428951</v>
      </c>
      <c r="R150" s="63">
        <v>0</v>
      </c>
      <c r="S150" s="63">
        <v>0</v>
      </c>
      <c r="T150" s="63">
        <v>1</v>
      </c>
    </row>
    <row r="151" spans="1:20" ht="15">
      <c r="A151" s="173"/>
      <c r="B151" s="12">
        <v>146</v>
      </c>
      <c r="C151" s="13">
        <v>3</v>
      </c>
      <c r="D151" s="14">
        <v>3</v>
      </c>
      <c r="E151" s="65">
        <v>0.502572843602909</v>
      </c>
      <c r="F151" s="70">
        <v>2</v>
      </c>
      <c r="G151" s="65">
        <v>0.999925266394819</v>
      </c>
      <c r="H151" s="65">
        <v>1.3760293743221799</v>
      </c>
      <c r="I151" s="70">
        <v>2</v>
      </c>
      <c r="J151" s="65">
        <v>7.473360518087268E-05</v>
      </c>
      <c r="K151" s="65">
        <v>20.379041298393446</v>
      </c>
      <c r="L151" s="65">
        <v>5.645003462926997</v>
      </c>
      <c r="M151" s="75">
        <v>1.6777173354047117</v>
      </c>
      <c r="N151" s="63">
        <v>3</v>
      </c>
      <c r="O151" s="63">
        <v>3</v>
      </c>
      <c r="P151" s="63">
        <v>5.645003</v>
      </c>
      <c r="Q151" s="63">
        <v>1.677717</v>
      </c>
      <c r="R151" s="63">
        <v>0</v>
      </c>
      <c r="S151" s="63">
        <v>7.5E-05</v>
      </c>
      <c r="T151" s="63">
        <v>0.999925</v>
      </c>
    </row>
    <row r="152" spans="1:20" ht="15">
      <c r="A152" s="173"/>
      <c r="B152" s="12">
        <v>147</v>
      </c>
      <c r="C152" s="13">
        <v>3</v>
      </c>
      <c r="D152" s="14">
        <v>3</v>
      </c>
      <c r="E152" s="65">
        <v>0.5679648925697152</v>
      </c>
      <c r="F152" s="70">
        <v>2</v>
      </c>
      <c r="G152" s="65">
        <v>0.9941012158476068</v>
      </c>
      <c r="H152" s="65">
        <v>1.131391342054734</v>
      </c>
      <c r="I152" s="70">
        <v>2</v>
      </c>
      <c r="J152" s="65">
        <v>0.0058987841523931005</v>
      </c>
      <c r="K152" s="65">
        <v>11.385576890997704</v>
      </c>
      <c r="L152" s="65">
        <v>5.179564599033824</v>
      </c>
      <c r="M152" s="75">
        <v>-0.3634750406624677</v>
      </c>
      <c r="N152" s="63">
        <v>3</v>
      </c>
      <c r="O152" s="63">
        <v>3</v>
      </c>
      <c r="P152" s="63">
        <v>5.179565</v>
      </c>
      <c r="Q152" s="63">
        <v>-0.363475</v>
      </c>
      <c r="R152" s="63">
        <v>0</v>
      </c>
      <c r="S152" s="63">
        <v>0.005899</v>
      </c>
      <c r="T152" s="63">
        <v>0.994101</v>
      </c>
    </row>
    <row r="153" spans="1:20" ht="15">
      <c r="A153" s="173"/>
      <c r="B153" s="12">
        <v>148</v>
      </c>
      <c r="C153" s="13">
        <v>3</v>
      </c>
      <c r="D153" s="14">
        <v>3</v>
      </c>
      <c r="E153" s="65">
        <v>0.6842003215100116</v>
      </c>
      <c r="F153" s="70">
        <v>2</v>
      </c>
      <c r="G153" s="65">
        <v>0.9968541264429318</v>
      </c>
      <c r="H153" s="65">
        <v>0.7590090730645319</v>
      </c>
      <c r="I153" s="70">
        <v>2</v>
      </c>
      <c r="J153" s="65">
        <v>0.0031458735570681702</v>
      </c>
      <c r="K153" s="65">
        <v>12.2760347422335</v>
      </c>
      <c r="L153" s="65">
        <v>4.967740898727298</v>
      </c>
      <c r="M153" s="75">
        <v>0.8211405497345743</v>
      </c>
      <c r="N153" s="63">
        <v>3</v>
      </c>
      <c r="O153" s="63">
        <v>3</v>
      </c>
      <c r="P153" s="63">
        <v>4.967741</v>
      </c>
      <c r="Q153" s="63">
        <v>0.821141</v>
      </c>
      <c r="R153" s="63">
        <v>0</v>
      </c>
      <c r="S153" s="63">
        <v>0.003146</v>
      </c>
      <c r="T153" s="63">
        <v>0.996854</v>
      </c>
    </row>
    <row r="154" spans="1:20" ht="15">
      <c r="A154" s="173"/>
      <c r="B154" s="12">
        <v>149</v>
      </c>
      <c r="C154" s="13">
        <v>3</v>
      </c>
      <c r="D154" s="14">
        <v>3</v>
      </c>
      <c r="E154" s="65">
        <v>0.18561671403886604</v>
      </c>
      <c r="F154" s="70">
        <v>2</v>
      </c>
      <c r="G154" s="65">
        <v>0.9999874253200766</v>
      </c>
      <c r="H154" s="65">
        <v>3.36814281719189</v>
      </c>
      <c r="I154" s="70">
        <v>2</v>
      </c>
      <c r="J154" s="65">
        <v>1.2574679923377402E-05</v>
      </c>
      <c r="K154" s="65">
        <v>25.935768259097454</v>
      </c>
      <c r="L154" s="65">
        <v>5.886145388092433</v>
      </c>
      <c r="M154" s="75">
        <v>2.3450905128238833</v>
      </c>
      <c r="N154" s="63">
        <v>3</v>
      </c>
      <c r="O154" s="63">
        <v>3</v>
      </c>
      <c r="P154" s="63">
        <v>5.886145</v>
      </c>
      <c r="Q154" s="63">
        <v>2.345091</v>
      </c>
      <c r="R154" s="63">
        <v>0</v>
      </c>
      <c r="S154" s="63">
        <v>1.3E-05</v>
      </c>
      <c r="T154" s="63">
        <v>0.999987</v>
      </c>
    </row>
    <row r="155" spans="1:20" ht="15">
      <c r="A155" s="173"/>
      <c r="B155" s="12">
        <v>150</v>
      </c>
      <c r="C155" s="13">
        <v>3</v>
      </c>
      <c r="D155" s="14">
        <v>3</v>
      </c>
      <c r="E155" s="65">
        <v>0.5375851291344864</v>
      </c>
      <c r="F155" s="70">
        <v>2</v>
      </c>
      <c r="G155" s="65">
        <v>0.9824577092242208</v>
      </c>
      <c r="H155" s="65">
        <v>1.2413363034719644</v>
      </c>
      <c r="I155" s="70">
        <v>2</v>
      </c>
      <c r="J155" s="65">
        <v>0.01754229077577926</v>
      </c>
      <c r="K155" s="65">
        <v>9.292221738276202</v>
      </c>
      <c r="L155" s="65">
        <v>4.6831542567621565</v>
      </c>
      <c r="M155" s="75">
        <v>0.33203381081490296</v>
      </c>
      <c r="N155" s="63">
        <v>3</v>
      </c>
      <c r="O155" s="63">
        <v>3</v>
      </c>
      <c r="P155" s="63">
        <v>4.683154</v>
      </c>
      <c r="Q155" s="63">
        <v>0.332034</v>
      </c>
      <c r="R155" s="63">
        <v>0</v>
      </c>
      <c r="S155" s="63">
        <v>0.017542</v>
      </c>
      <c r="T155" s="63">
        <v>0.982458</v>
      </c>
    </row>
    <row r="156" spans="1:20" ht="24">
      <c r="A156" s="240"/>
      <c r="B156" s="16">
        <v>151</v>
      </c>
      <c r="C156" s="17" t="s">
        <v>20</v>
      </c>
      <c r="D156" s="18">
        <v>3</v>
      </c>
      <c r="E156" s="66">
        <v>0.3581329047590128</v>
      </c>
      <c r="F156" s="71">
        <v>2</v>
      </c>
      <c r="G156" s="66">
        <v>0.999998527824883</v>
      </c>
      <c r="H156" s="66">
        <v>2.0537022382624284</v>
      </c>
      <c r="I156" s="71">
        <v>2</v>
      </c>
      <c r="J156" s="66">
        <v>1.4721751169874388E-06</v>
      </c>
      <c r="K156" s="66">
        <v>28.911238452687382</v>
      </c>
      <c r="L156" s="66">
        <v>7.143399044309846</v>
      </c>
      <c r="M156" s="76">
        <v>0.063552507272786</v>
      </c>
      <c r="O156" s="63">
        <v>3</v>
      </c>
      <c r="P156" s="63">
        <v>7.143399</v>
      </c>
      <c r="Q156" s="63">
        <v>0.063553</v>
      </c>
      <c r="R156" s="63">
        <v>0</v>
      </c>
      <c r="S156" s="63">
        <v>1E-06</v>
      </c>
      <c r="T156" s="63">
        <v>0.999999</v>
      </c>
    </row>
    <row r="157" spans="1:13" ht="15.75" thickBot="1">
      <c r="A157" s="247" t="s">
        <v>21</v>
      </c>
      <c r="B157" s="19">
        <v>1</v>
      </c>
      <c r="C157" s="20">
        <v>1</v>
      </c>
      <c r="D157" s="21">
        <v>1</v>
      </c>
      <c r="E157" s="67">
        <v>0.9897080637988451</v>
      </c>
      <c r="F157" s="72">
        <v>4</v>
      </c>
      <c r="G157" s="67">
        <v>1</v>
      </c>
      <c r="H157" s="67">
        <v>0.3016399412612894</v>
      </c>
      <c r="I157" s="72">
        <v>2</v>
      </c>
      <c r="J157" s="67">
        <v>5.087494372714426E-22</v>
      </c>
      <c r="K157" s="67">
        <v>98.36181314366381</v>
      </c>
      <c r="L157" s="22"/>
      <c r="M157" s="23"/>
    </row>
    <row r="158" spans="1:13" ht="15">
      <c r="A158" s="173"/>
      <c r="B158" s="12">
        <v>2</v>
      </c>
      <c r="C158" s="13">
        <v>1</v>
      </c>
      <c r="D158" s="14">
        <v>1</v>
      </c>
      <c r="E158" s="65">
        <v>0.7117235261540678</v>
      </c>
      <c r="F158" s="70">
        <v>4</v>
      </c>
      <c r="G158" s="65">
        <v>1</v>
      </c>
      <c r="H158" s="65">
        <v>2.1307599139162012</v>
      </c>
      <c r="I158" s="70">
        <v>2</v>
      </c>
      <c r="J158" s="65">
        <v>9.588256372953126E-18</v>
      </c>
      <c r="K158" s="65">
        <v>80.50274515139327</v>
      </c>
      <c r="L158" s="24"/>
      <c r="M158" s="25"/>
    </row>
    <row r="159" spans="1:13" ht="15">
      <c r="A159" s="173"/>
      <c r="B159" s="12">
        <v>3</v>
      </c>
      <c r="C159" s="13">
        <v>1</v>
      </c>
      <c r="D159" s="14">
        <v>1</v>
      </c>
      <c r="E159" s="65">
        <v>0.9658674710145552</v>
      </c>
      <c r="F159" s="70">
        <v>4</v>
      </c>
      <c r="G159" s="65">
        <v>1</v>
      </c>
      <c r="H159" s="65">
        <v>0.5743817534841829</v>
      </c>
      <c r="I159" s="70">
        <v>2</v>
      </c>
      <c r="J159" s="65">
        <v>1.9837454269419476E-19</v>
      </c>
      <c r="K159" s="65">
        <v>86.70264191206479</v>
      </c>
      <c r="L159" s="24"/>
      <c r="M159" s="25"/>
    </row>
    <row r="160" spans="1:13" ht="15">
      <c r="A160" s="173"/>
      <c r="B160" s="12">
        <v>4</v>
      </c>
      <c r="C160" s="13">
        <v>1</v>
      </c>
      <c r="D160" s="14">
        <v>1</v>
      </c>
      <c r="E160" s="65">
        <v>0.7009199886223778</v>
      </c>
      <c r="F160" s="70">
        <v>4</v>
      </c>
      <c r="G160" s="65">
        <v>0.9999999999999998</v>
      </c>
      <c r="H160" s="65">
        <v>2.189675084600388</v>
      </c>
      <c r="I160" s="70">
        <v>2</v>
      </c>
      <c r="J160" s="65">
        <v>1.5055727394126302E-16</v>
      </c>
      <c r="K160" s="65">
        <v>75.05405129329714</v>
      </c>
      <c r="L160" s="24"/>
      <c r="M160" s="25"/>
    </row>
    <row r="161" spans="1:13" ht="15">
      <c r="A161" s="173"/>
      <c r="B161" s="12">
        <v>5</v>
      </c>
      <c r="C161" s="13">
        <v>1</v>
      </c>
      <c r="D161" s="14">
        <v>1</v>
      </c>
      <c r="E161" s="65">
        <v>0.960982726433815</v>
      </c>
      <c r="F161" s="70">
        <v>4</v>
      </c>
      <c r="G161" s="65">
        <v>1</v>
      </c>
      <c r="H161" s="65">
        <v>0.6185279323760476</v>
      </c>
      <c r="I161" s="70">
        <v>2</v>
      </c>
      <c r="J161" s="65">
        <v>2.0756696792588695E-22</v>
      </c>
      <c r="K161" s="65">
        <v>100.47170434690105</v>
      </c>
      <c r="L161" s="24"/>
      <c r="M161" s="25"/>
    </row>
    <row r="162" spans="1:13" ht="15">
      <c r="A162" s="173"/>
      <c r="B162" s="12">
        <v>6</v>
      </c>
      <c r="C162" s="13">
        <v>1</v>
      </c>
      <c r="D162" s="14">
        <v>1</v>
      </c>
      <c r="E162" s="65">
        <v>0.728643181838085</v>
      </c>
      <c r="F162" s="70">
        <v>4</v>
      </c>
      <c r="G162" s="65">
        <v>1</v>
      </c>
      <c r="H162" s="65">
        <v>2.038687348215257</v>
      </c>
      <c r="I162" s="70">
        <v>2</v>
      </c>
      <c r="J162" s="65">
        <v>5.3322710696842424E-21</v>
      </c>
      <c r="K162" s="65">
        <v>95.39970677536597</v>
      </c>
      <c r="L162" s="24"/>
      <c r="M162" s="25"/>
    </row>
    <row r="163" spans="1:13" ht="15">
      <c r="A163" s="173"/>
      <c r="B163" s="12">
        <v>7</v>
      </c>
      <c r="C163" s="13">
        <v>1</v>
      </c>
      <c r="D163" s="14">
        <v>1</v>
      </c>
      <c r="E163" s="65">
        <v>0.8455632354177571</v>
      </c>
      <c r="F163" s="70">
        <v>4</v>
      </c>
      <c r="G163" s="65">
        <v>1</v>
      </c>
      <c r="H163" s="65">
        <v>1.392121154894937</v>
      </c>
      <c r="I163" s="70">
        <v>2</v>
      </c>
      <c r="J163" s="65">
        <v>1.4988386100426779E-18</v>
      </c>
      <c r="K163" s="65">
        <v>83.47580340619547</v>
      </c>
      <c r="L163" s="24"/>
      <c r="M163" s="25"/>
    </row>
    <row r="164" spans="1:13" ht="15">
      <c r="A164" s="173"/>
      <c r="B164" s="12">
        <v>8</v>
      </c>
      <c r="C164" s="13">
        <v>1</v>
      </c>
      <c r="D164" s="14">
        <v>1</v>
      </c>
      <c r="E164" s="65">
        <v>0.9982272935605168</v>
      </c>
      <c r="F164" s="70">
        <v>4</v>
      </c>
      <c r="G164" s="65">
        <v>1</v>
      </c>
      <c r="H164" s="65">
        <v>0.12151692350753199</v>
      </c>
      <c r="I164" s="70">
        <v>2</v>
      </c>
      <c r="J164" s="65">
        <v>5.268133029123618E-20</v>
      </c>
      <c r="K164" s="65">
        <v>88.90156857154221</v>
      </c>
      <c r="L164" s="24"/>
      <c r="M164" s="25"/>
    </row>
    <row r="165" spans="1:13" ht="15">
      <c r="A165" s="173"/>
      <c r="B165" s="12">
        <v>9</v>
      </c>
      <c r="C165" s="13">
        <v>1</v>
      </c>
      <c r="D165" s="14">
        <v>1</v>
      </c>
      <c r="E165" s="65">
        <v>0.39383957598442987</v>
      </c>
      <c r="F165" s="70">
        <v>4</v>
      </c>
      <c r="G165" s="65">
        <v>0.9999999999999978</v>
      </c>
      <c r="H165" s="65">
        <v>4.090930652174524</v>
      </c>
      <c r="I165" s="70">
        <v>2</v>
      </c>
      <c r="J165" s="65">
        <v>2.2807287253625286E-15</v>
      </c>
      <c r="K165" s="65">
        <v>71.51949342542191</v>
      </c>
      <c r="L165" s="24"/>
      <c r="M165" s="25"/>
    </row>
    <row r="166" spans="1:13" ht="15">
      <c r="A166" s="173"/>
      <c r="B166" s="12">
        <v>10</v>
      </c>
      <c r="C166" s="13">
        <v>1</v>
      </c>
      <c r="D166" s="14">
        <v>1</v>
      </c>
      <c r="E166" s="65">
        <v>0.8255320919190221</v>
      </c>
      <c r="F166" s="70">
        <v>4</v>
      </c>
      <c r="G166" s="65">
        <v>1</v>
      </c>
      <c r="H166" s="65">
        <v>1.506259545697042</v>
      </c>
      <c r="I166" s="70">
        <v>2</v>
      </c>
      <c r="J166" s="65">
        <v>1.5040853132751855E-18</v>
      </c>
      <c r="K166" s="65">
        <v>83.58295299714068</v>
      </c>
      <c r="L166" s="24"/>
      <c r="M166" s="25"/>
    </row>
    <row r="167" spans="1:13" ht="15">
      <c r="A167" s="173"/>
      <c r="B167" s="12">
        <v>11</v>
      </c>
      <c r="C167" s="13">
        <v>1</v>
      </c>
      <c r="D167" s="14">
        <v>1</v>
      </c>
      <c r="E167" s="65">
        <v>0.7957489142841891</v>
      </c>
      <c r="F167" s="70">
        <v>4</v>
      </c>
      <c r="G167" s="65">
        <v>1</v>
      </c>
      <c r="H167" s="65">
        <v>1.6722673477869638</v>
      </c>
      <c r="I167" s="70">
        <v>2</v>
      </c>
      <c r="J167" s="65">
        <v>1.296139710177089E-23</v>
      </c>
      <c r="K167" s="65">
        <v>107.072400839148</v>
      </c>
      <c r="L167" s="24"/>
      <c r="M167" s="25"/>
    </row>
    <row r="168" spans="1:13" ht="15">
      <c r="A168" s="173"/>
      <c r="B168" s="12">
        <v>12</v>
      </c>
      <c r="C168" s="13">
        <v>1</v>
      </c>
      <c r="D168" s="14">
        <v>1</v>
      </c>
      <c r="E168" s="65">
        <v>0.8306992343833872</v>
      </c>
      <c r="F168" s="70">
        <v>4</v>
      </c>
      <c r="G168" s="65">
        <v>1</v>
      </c>
      <c r="H168" s="65">
        <v>1.477047807743131</v>
      </c>
      <c r="I168" s="70">
        <v>2</v>
      </c>
      <c r="J168" s="65">
        <v>2.1718740364743675E-18</v>
      </c>
      <c r="K168" s="65">
        <v>82.81893034326234</v>
      </c>
      <c r="L168" s="24"/>
      <c r="M168" s="25"/>
    </row>
    <row r="169" spans="1:13" ht="15">
      <c r="A169" s="173"/>
      <c r="B169" s="12">
        <v>13</v>
      </c>
      <c r="C169" s="13">
        <v>1</v>
      </c>
      <c r="D169" s="14">
        <v>1</v>
      </c>
      <c r="E169" s="65">
        <v>0.7562482849603539</v>
      </c>
      <c r="F169" s="70">
        <v>4</v>
      </c>
      <c r="G169" s="65">
        <v>1</v>
      </c>
      <c r="H169" s="65">
        <v>1.8885487415291664</v>
      </c>
      <c r="I169" s="70">
        <v>2</v>
      </c>
      <c r="J169" s="65">
        <v>1.9961364628627736E-18</v>
      </c>
      <c r="K169" s="65">
        <v>83.39918500187481</v>
      </c>
      <c r="L169" s="24"/>
      <c r="M169" s="25"/>
    </row>
    <row r="170" spans="1:13" ht="15">
      <c r="A170" s="173"/>
      <c r="B170" s="12">
        <v>14</v>
      </c>
      <c r="C170" s="13">
        <v>1</v>
      </c>
      <c r="D170" s="14">
        <v>1</v>
      </c>
      <c r="E170" s="65">
        <v>0.6469261925334973</v>
      </c>
      <c r="F170" s="70">
        <v>4</v>
      </c>
      <c r="G170" s="65">
        <v>1</v>
      </c>
      <c r="H170" s="65">
        <v>2.487217269327188</v>
      </c>
      <c r="I170" s="70">
        <v>2</v>
      </c>
      <c r="J170" s="65">
        <v>1.6040552495003266E-19</v>
      </c>
      <c r="K170" s="65">
        <v>89.04038089574742</v>
      </c>
      <c r="L170" s="24"/>
      <c r="M170" s="25"/>
    </row>
    <row r="171" spans="1:13" ht="15">
      <c r="A171" s="173"/>
      <c r="B171" s="12">
        <v>15</v>
      </c>
      <c r="C171" s="13">
        <v>1</v>
      </c>
      <c r="D171" s="14">
        <v>1</v>
      </c>
      <c r="E171" s="65">
        <v>0.018191406286797326</v>
      </c>
      <c r="F171" s="70">
        <v>4</v>
      </c>
      <c r="G171" s="65">
        <v>1</v>
      </c>
      <c r="H171" s="65">
        <v>11.889598029344045</v>
      </c>
      <c r="I171" s="70">
        <v>2</v>
      </c>
      <c r="J171" s="65">
        <v>2.843396501768446E-31</v>
      </c>
      <c r="K171" s="65">
        <v>152.55987521713504</v>
      </c>
      <c r="L171" s="24"/>
      <c r="M171" s="25"/>
    </row>
    <row r="172" spans="1:13" ht="15">
      <c r="A172" s="173"/>
      <c r="B172" s="12">
        <v>16</v>
      </c>
      <c r="C172" s="13">
        <v>1</v>
      </c>
      <c r="D172" s="14">
        <v>1</v>
      </c>
      <c r="E172" s="65">
        <v>0.025422475655470875</v>
      </c>
      <c r="F172" s="70">
        <v>4</v>
      </c>
      <c r="G172" s="65">
        <v>1</v>
      </c>
      <c r="H172" s="65">
        <v>11.103745034345414</v>
      </c>
      <c r="I172" s="70">
        <v>2</v>
      </c>
      <c r="J172" s="65">
        <v>2.330545178796574E-28</v>
      </c>
      <c r="K172" s="65">
        <v>138.35630579696368</v>
      </c>
      <c r="L172" s="24"/>
      <c r="M172" s="25"/>
    </row>
    <row r="173" spans="1:13" ht="15">
      <c r="A173" s="173"/>
      <c r="B173" s="12">
        <v>17</v>
      </c>
      <c r="C173" s="13">
        <v>1</v>
      </c>
      <c r="D173" s="14">
        <v>1</v>
      </c>
      <c r="E173" s="65">
        <v>0.3179160804304199</v>
      </c>
      <c r="F173" s="70">
        <v>4</v>
      </c>
      <c r="G173" s="65">
        <v>1</v>
      </c>
      <c r="H173" s="65">
        <v>4.714044286258585</v>
      </c>
      <c r="I173" s="70">
        <v>2</v>
      </c>
      <c r="J173" s="65">
        <v>5.136115763917853E-25</v>
      </c>
      <c r="K173" s="65">
        <v>116.57070472428632</v>
      </c>
      <c r="L173" s="24"/>
      <c r="M173" s="25"/>
    </row>
    <row r="174" spans="1:13" ht="15">
      <c r="A174" s="173"/>
      <c r="B174" s="12">
        <v>18</v>
      </c>
      <c r="C174" s="13">
        <v>1</v>
      </c>
      <c r="D174" s="14">
        <v>1</v>
      </c>
      <c r="E174" s="65">
        <v>0.9840465320643069</v>
      </c>
      <c r="F174" s="70">
        <v>4</v>
      </c>
      <c r="G174" s="65">
        <v>1</v>
      </c>
      <c r="H174" s="65">
        <v>0.38044323302511157</v>
      </c>
      <c r="I174" s="70">
        <v>2</v>
      </c>
      <c r="J174" s="65">
        <v>5.747697303853517E-21</v>
      </c>
      <c r="K174" s="65">
        <v>93.59141852736477</v>
      </c>
      <c r="L174" s="24"/>
      <c r="M174" s="25"/>
    </row>
    <row r="175" spans="1:13" ht="15">
      <c r="A175" s="173"/>
      <c r="B175" s="12">
        <v>19</v>
      </c>
      <c r="C175" s="13">
        <v>1</v>
      </c>
      <c r="D175" s="14">
        <v>1</v>
      </c>
      <c r="E175" s="65">
        <v>0.6151855619618549</v>
      </c>
      <c r="F175" s="70">
        <v>4</v>
      </c>
      <c r="G175" s="65">
        <v>1</v>
      </c>
      <c r="H175" s="65">
        <v>2.6659521250386966</v>
      </c>
      <c r="I175" s="70">
        <v>2</v>
      </c>
      <c r="J175" s="65">
        <v>2.1871247983609246E-22</v>
      </c>
      <c r="K175" s="65">
        <v>102.41452060919876</v>
      </c>
      <c r="L175" s="24"/>
      <c r="M175" s="25"/>
    </row>
    <row r="176" spans="1:13" ht="15">
      <c r="A176" s="173"/>
      <c r="B176" s="12">
        <v>20</v>
      </c>
      <c r="C176" s="13">
        <v>1</v>
      </c>
      <c r="D176" s="14">
        <v>1</v>
      </c>
      <c r="E176" s="65">
        <v>0.8203355641299638</v>
      </c>
      <c r="F176" s="70">
        <v>4</v>
      </c>
      <c r="G176" s="65">
        <v>1</v>
      </c>
      <c r="H176" s="65">
        <v>1.5354970039152305</v>
      </c>
      <c r="I176" s="70">
        <v>2</v>
      </c>
      <c r="J176" s="65">
        <v>3.297882235186686E-22</v>
      </c>
      <c r="K176" s="65">
        <v>100.46268006455</v>
      </c>
      <c r="L176" s="24"/>
      <c r="M176" s="25"/>
    </row>
    <row r="177" spans="1:13" ht="15">
      <c r="A177" s="173"/>
      <c r="B177" s="12">
        <v>21</v>
      </c>
      <c r="C177" s="13">
        <v>1</v>
      </c>
      <c r="D177" s="14">
        <v>1</v>
      </c>
      <c r="E177" s="65">
        <v>0.894440351343717</v>
      </c>
      <c r="F177" s="70">
        <v>4</v>
      </c>
      <c r="G177" s="65">
        <v>1</v>
      </c>
      <c r="H177" s="65">
        <v>1.0989399945163203</v>
      </c>
      <c r="I177" s="70">
        <v>2</v>
      </c>
      <c r="J177" s="65">
        <v>1.7572863424267423E-19</v>
      </c>
      <c r="K177" s="65">
        <v>87.46963199172836</v>
      </c>
      <c r="L177" s="24"/>
      <c r="M177" s="25"/>
    </row>
    <row r="178" spans="1:13" ht="15">
      <c r="A178" s="173"/>
      <c r="B178" s="12">
        <v>22</v>
      </c>
      <c r="C178" s="13">
        <v>1</v>
      </c>
      <c r="D178" s="14">
        <v>1</v>
      </c>
      <c r="E178" s="65">
        <v>0.9023381147487024</v>
      </c>
      <c r="F178" s="70">
        <v>4</v>
      </c>
      <c r="G178" s="65">
        <v>1</v>
      </c>
      <c r="H178" s="65">
        <v>1.048607369360988</v>
      </c>
      <c r="I178" s="70">
        <v>2</v>
      </c>
      <c r="J178" s="65">
        <v>2.0277673099542698E-20</v>
      </c>
      <c r="K178" s="65">
        <v>91.73814040819357</v>
      </c>
      <c r="L178" s="24"/>
      <c r="M178" s="25"/>
    </row>
    <row r="179" spans="1:13" ht="15">
      <c r="A179" s="173"/>
      <c r="B179" s="12">
        <v>23</v>
      </c>
      <c r="C179" s="13">
        <v>1</v>
      </c>
      <c r="D179" s="14">
        <v>1</v>
      </c>
      <c r="E179" s="65">
        <v>0.6621505905838097</v>
      </c>
      <c r="F179" s="70">
        <v>4</v>
      </c>
      <c r="G179" s="65">
        <v>1</v>
      </c>
      <c r="H179" s="65">
        <v>2.4026379884716818</v>
      </c>
      <c r="I179" s="70">
        <v>2</v>
      </c>
      <c r="J179" s="65">
        <v>5.650695629029357E-25</v>
      </c>
      <c r="K179" s="65">
        <v>114.06833532265023</v>
      </c>
      <c r="L179" s="24"/>
      <c r="M179" s="25"/>
    </row>
    <row r="180" spans="1:13" ht="15">
      <c r="A180" s="173"/>
      <c r="B180" s="12">
        <v>24</v>
      </c>
      <c r="C180" s="13">
        <v>1</v>
      </c>
      <c r="D180" s="14">
        <v>1</v>
      </c>
      <c r="E180" s="65">
        <v>0.5713487222613851</v>
      </c>
      <c r="F180" s="70">
        <v>4</v>
      </c>
      <c r="G180" s="65">
        <v>0.9999999999999913</v>
      </c>
      <c r="H180" s="65">
        <v>2.9197199039473656</v>
      </c>
      <c r="I180" s="70">
        <v>2</v>
      </c>
      <c r="J180" s="65">
        <v>8.618516858513167E-15</v>
      </c>
      <c r="K180" s="65">
        <v>67.68944667037918</v>
      </c>
      <c r="L180" s="24"/>
      <c r="M180" s="25"/>
    </row>
    <row r="181" spans="1:13" ht="15">
      <c r="A181" s="173"/>
      <c r="B181" s="12">
        <v>25</v>
      </c>
      <c r="C181" s="13">
        <v>1</v>
      </c>
      <c r="D181" s="14">
        <v>1</v>
      </c>
      <c r="E181" s="65">
        <v>0.22514450908665382</v>
      </c>
      <c r="F181" s="70">
        <v>4</v>
      </c>
      <c r="G181" s="65">
        <v>0.9999999999999984</v>
      </c>
      <c r="H181" s="65">
        <v>5.670493079776663</v>
      </c>
      <c r="I181" s="70">
        <v>2</v>
      </c>
      <c r="J181" s="65">
        <v>1.5203341488164539E-15</v>
      </c>
      <c r="K181" s="65">
        <v>73.91018557870656</v>
      </c>
      <c r="L181" s="24"/>
      <c r="M181" s="25"/>
    </row>
    <row r="182" spans="1:13" ht="15">
      <c r="A182" s="173"/>
      <c r="B182" s="12">
        <v>26</v>
      </c>
      <c r="C182" s="13">
        <v>1</v>
      </c>
      <c r="D182" s="14">
        <v>1</v>
      </c>
      <c r="E182" s="65">
        <v>0.6396871206771588</v>
      </c>
      <c r="F182" s="70">
        <v>4</v>
      </c>
      <c r="G182" s="65">
        <v>0.9999999999999998</v>
      </c>
      <c r="H182" s="65">
        <v>2.5276749220980497</v>
      </c>
      <c r="I182" s="70">
        <v>2</v>
      </c>
      <c r="J182" s="65">
        <v>2.936141389910904E-16</v>
      </c>
      <c r="K182" s="65">
        <v>74.05620536406882</v>
      </c>
      <c r="L182" s="24"/>
      <c r="M182" s="25"/>
    </row>
    <row r="183" spans="1:13" ht="15">
      <c r="A183" s="173"/>
      <c r="B183" s="12">
        <v>27</v>
      </c>
      <c r="C183" s="13">
        <v>1</v>
      </c>
      <c r="D183" s="14">
        <v>1</v>
      </c>
      <c r="E183" s="65">
        <v>0.9268583147212237</v>
      </c>
      <c r="F183" s="70">
        <v>4</v>
      </c>
      <c r="G183" s="65">
        <v>1</v>
      </c>
      <c r="H183" s="65">
        <v>0.8839060823042131</v>
      </c>
      <c r="I183" s="70">
        <v>2</v>
      </c>
      <c r="J183" s="65">
        <v>4.557391741453449E-17</v>
      </c>
      <c r="K183" s="65">
        <v>76.1382982973893</v>
      </c>
      <c r="L183" s="24"/>
      <c r="M183" s="25"/>
    </row>
    <row r="184" spans="1:13" ht="15">
      <c r="A184" s="173"/>
      <c r="B184" s="12">
        <v>28</v>
      </c>
      <c r="C184" s="13">
        <v>1</v>
      </c>
      <c r="D184" s="14">
        <v>1</v>
      </c>
      <c r="E184" s="65">
        <v>0.9860270327330203</v>
      </c>
      <c r="F184" s="70">
        <v>4</v>
      </c>
      <c r="G184" s="65">
        <v>1</v>
      </c>
      <c r="H184" s="65">
        <v>0.3545361073944231</v>
      </c>
      <c r="I184" s="70">
        <v>2</v>
      </c>
      <c r="J184" s="65">
        <v>2.0796745955473582E-21</v>
      </c>
      <c r="K184" s="65">
        <v>95.59868713909208</v>
      </c>
      <c r="L184" s="24"/>
      <c r="M184" s="25"/>
    </row>
    <row r="185" spans="1:13" ht="15">
      <c r="A185" s="173"/>
      <c r="B185" s="12">
        <v>29</v>
      </c>
      <c r="C185" s="13">
        <v>1</v>
      </c>
      <c r="D185" s="14">
        <v>1</v>
      </c>
      <c r="E185" s="65">
        <v>0.947481435973325</v>
      </c>
      <c r="F185" s="70">
        <v>4</v>
      </c>
      <c r="G185" s="65">
        <v>1</v>
      </c>
      <c r="H185" s="65">
        <v>0.730765328998132</v>
      </c>
      <c r="I185" s="70">
        <v>2</v>
      </c>
      <c r="J185" s="65">
        <v>1.2323213765741352E-21</v>
      </c>
      <c r="K185" s="65">
        <v>97.0215398573425</v>
      </c>
      <c r="L185" s="24"/>
      <c r="M185" s="25"/>
    </row>
    <row r="186" spans="1:13" ht="15">
      <c r="A186" s="173"/>
      <c r="B186" s="12">
        <v>30</v>
      </c>
      <c r="C186" s="13">
        <v>1</v>
      </c>
      <c r="D186" s="14">
        <v>1</v>
      </c>
      <c r="E186" s="65">
        <v>0.7220864986998448</v>
      </c>
      <c r="F186" s="70">
        <v>4</v>
      </c>
      <c r="G186" s="65">
        <v>0.9999999999999998</v>
      </c>
      <c r="H186" s="65">
        <v>2.074347592646786</v>
      </c>
      <c r="I186" s="70">
        <v>2</v>
      </c>
      <c r="J186" s="65">
        <v>1.153050364612584E-16</v>
      </c>
      <c r="K186" s="65">
        <v>75.4722487250626</v>
      </c>
      <c r="L186" s="24"/>
      <c r="M186" s="25"/>
    </row>
    <row r="187" spans="1:13" ht="15">
      <c r="A187" s="173"/>
      <c r="B187" s="12">
        <v>31</v>
      </c>
      <c r="C187" s="13">
        <v>1</v>
      </c>
      <c r="D187" s="14">
        <v>1</v>
      </c>
      <c r="E187" s="65">
        <v>0.7563238871654807</v>
      </c>
      <c r="F187" s="70">
        <v>4</v>
      </c>
      <c r="G187" s="65">
        <v>0.9999999999999998</v>
      </c>
      <c r="H187" s="65">
        <v>1.8881370593704523</v>
      </c>
      <c r="I187" s="70">
        <v>2</v>
      </c>
      <c r="J187" s="65">
        <v>2.5845954184293773E-16</v>
      </c>
      <c r="K187" s="65">
        <v>73.67172206624923</v>
      </c>
      <c r="L187" s="24"/>
      <c r="M187" s="25"/>
    </row>
    <row r="188" spans="1:13" ht="15">
      <c r="A188" s="173"/>
      <c r="B188" s="12">
        <v>32</v>
      </c>
      <c r="C188" s="13">
        <v>1</v>
      </c>
      <c r="D188" s="14">
        <v>1</v>
      </c>
      <c r="E188" s="65">
        <v>0.562296809476808</v>
      </c>
      <c r="F188" s="70">
        <v>4</v>
      </c>
      <c r="G188" s="65">
        <v>1</v>
      </c>
      <c r="H188" s="65">
        <v>2.9733396781430557</v>
      </c>
      <c r="I188" s="70">
        <v>2</v>
      </c>
      <c r="J188" s="65">
        <v>2.878754127234792E-19</v>
      </c>
      <c r="K188" s="65">
        <v>88.35685800023354</v>
      </c>
      <c r="L188" s="24"/>
      <c r="M188" s="25"/>
    </row>
    <row r="189" spans="1:13" ht="15">
      <c r="A189" s="173"/>
      <c r="B189" s="12">
        <v>33</v>
      </c>
      <c r="C189" s="13">
        <v>1</v>
      </c>
      <c r="D189" s="14">
        <v>1</v>
      </c>
      <c r="E189" s="65">
        <v>0.070789138525687</v>
      </c>
      <c r="F189" s="70">
        <v>4</v>
      </c>
      <c r="G189" s="65">
        <v>1</v>
      </c>
      <c r="H189" s="65">
        <v>8.638825161648013</v>
      </c>
      <c r="I189" s="70">
        <v>2</v>
      </c>
      <c r="J189" s="65">
        <v>2.2470701166418583E-27</v>
      </c>
      <c r="K189" s="65">
        <v>131.35916578877777</v>
      </c>
      <c r="L189" s="24"/>
      <c r="M189" s="25"/>
    </row>
    <row r="190" spans="1:13" ht="15">
      <c r="A190" s="173"/>
      <c r="B190" s="12">
        <v>34</v>
      </c>
      <c r="C190" s="13">
        <v>1</v>
      </c>
      <c r="D190" s="14">
        <v>1</v>
      </c>
      <c r="E190" s="65">
        <v>0.07116820663105448</v>
      </c>
      <c r="F190" s="70">
        <v>4</v>
      </c>
      <c r="G190" s="65">
        <v>1</v>
      </c>
      <c r="H190" s="65">
        <v>8.625669229979664</v>
      </c>
      <c r="I190" s="70">
        <v>2</v>
      </c>
      <c r="J190" s="65">
        <v>2.620949325656704E-29</v>
      </c>
      <c r="K190" s="65">
        <v>140.24853144327162</v>
      </c>
      <c r="L190" s="24"/>
      <c r="M190" s="25"/>
    </row>
    <row r="191" spans="1:13" ht="15">
      <c r="A191" s="173"/>
      <c r="B191" s="12">
        <v>35</v>
      </c>
      <c r="C191" s="13">
        <v>1</v>
      </c>
      <c r="D191" s="14">
        <v>1</v>
      </c>
      <c r="E191" s="65">
        <v>0.873068080519315</v>
      </c>
      <c r="F191" s="70">
        <v>4</v>
      </c>
      <c r="G191" s="65">
        <v>1</v>
      </c>
      <c r="H191" s="65">
        <v>1.2304027811322527</v>
      </c>
      <c r="I191" s="70">
        <v>2</v>
      </c>
      <c r="J191" s="65">
        <v>1.4932787456354588E-17</v>
      </c>
      <c r="K191" s="65">
        <v>78.71634753727243</v>
      </c>
      <c r="L191" s="24"/>
      <c r="M191" s="25"/>
    </row>
    <row r="192" spans="1:13" ht="15">
      <c r="A192" s="173"/>
      <c r="B192" s="12">
        <v>36</v>
      </c>
      <c r="C192" s="13">
        <v>1</v>
      </c>
      <c r="D192" s="14">
        <v>1</v>
      </c>
      <c r="E192" s="65">
        <v>0.774436021942251</v>
      </c>
      <c r="F192" s="70">
        <v>4</v>
      </c>
      <c r="G192" s="65">
        <v>1</v>
      </c>
      <c r="H192" s="65">
        <v>1.7893184374250188</v>
      </c>
      <c r="I192" s="70">
        <v>2</v>
      </c>
      <c r="J192" s="65">
        <v>2.1463083919288327E-21</v>
      </c>
      <c r="K192" s="65">
        <v>96.97039366447633</v>
      </c>
      <c r="L192" s="24"/>
      <c r="M192" s="25"/>
    </row>
    <row r="193" spans="1:13" ht="15">
      <c r="A193" s="173"/>
      <c r="B193" s="12">
        <v>37</v>
      </c>
      <c r="C193" s="13">
        <v>1</v>
      </c>
      <c r="D193" s="14">
        <v>1</v>
      </c>
      <c r="E193" s="65">
        <v>0.37942608046488596</v>
      </c>
      <c r="F193" s="70">
        <v>4</v>
      </c>
      <c r="G193" s="65">
        <v>1</v>
      </c>
      <c r="H193" s="65">
        <v>4.201469004170365</v>
      </c>
      <c r="I193" s="70">
        <v>2</v>
      </c>
      <c r="J193" s="65">
        <v>1.6739834875835216E-24</v>
      </c>
      <c r="K193" s="65">
        <v>113.69514125194344</v>
      </c>
      <c r="L193" s="24"/>
      <c r="M193" s="25"/>
    </row>
    <row r="194" spans="1:13" ht="15">
      <c r="A194" s="173"/>
      <c r="B194" s="12">
        <v>38</v>
      </c>
      <c r="C194" s="13">
        <v>1</v>
      </c>
      <c r="D194" s="14">
        <v>1</v>
      </c>
      <c r="E194" s="65">
        <v>0.7575952333050957</v>
      </c>
      <c r="F194" s="70">
        <v>4</v>
      </c>
      <c r="G194" s="65">
        <v>1</v>
      </c>
      <c r="H194" s="65">
        <v>1.8812133385577285</v>
      </c>
      <c r="I194" s="70">
        <v>2</v>
      </c>
      <c r="J194" s="65">
        <v>3.810942426600903E-23</v>
      </c>
      <c r="K194" s="65">
        <v>105.12437458705509</v>
      </c>
      <c r="L194" s="24"/>
      <c r="M194" s="25"/>
    </row>
    <row r="195" spans="1:13" ht="15">
      <c r="A195" s="173"/>
      <c r="B195" s="12">
        <v>39</v>
      </c>
      <c r="C195" s="13">
        <v>1</v>
      </c>
      <c r="D195" s="14">
        <v>1</v>
      </c>
      <c r="E195" s="65">
        <v>0.606667080312686</v>
      </c>
      <c r="F195" s="70">
        <v>4</v>
      </c>
      <c r="G195" s="65">
        <v>1</v>
      </c>
      <c r="H195" s="65">
        <v>2.714572218921452</v>
      </c>
      <c r="I195" s="70">
        <v>2</v>
      </c>
      <c r="J195" s="65">
        <v>5.423319951489826E-17</v>
      </c>
      <c r="K195" s="65">
        <v>77.62104905051405</v>
      </c>
      <c r="L195" s="24"/>
      <c r="M195" s="25"/>
    </row>
    <row r="196" spans="1:13" ht="15">
      <c r="A196" s="173"/>
      <c r="B196" s="12">
        <v>40</v>
      </c>
      <c r="C196" s="13">
        <v>1</v>
      </c>
      <c r="D196" s="14">
        <v>1</v>
      </c>
      <c r="E196" s="65">
        <v>0.9973864773167526</v>
      </c>
      <c r="F196" s="70">
        <v>4</v>
      </c>
      <c r="G196" s="65">
        <v>1</v>
      </c>
      <c r="H196" s="65">
        <v>0.1482013195797013</v>
      </c>
      <c r="I196" s="70">
        <v>2</v>
      </c>
      <c r="J196" s="65">
        <v>2.4141910379623423E-20</v>
      </c>
      <c r="K196" s="65">
        <v>90.48887652522232</v>
      </c>
      <c r="L196" s="24"/>
      <c r="M196" s="25"/>
    </row>
    <row r="197" spans="1:13" ht="15">
      <c r="A197" s="173"/>
      <c r="B197" s="12">
        <v>41</v>
      </c>
      <c r="C197" s="13">
        <v>1</v>
      </c>
      <c r="D197" s="14">
        <v>1</v>
      </c>
      <c r="E197" s="65">
        <v>0.9629575100441942</v>
      </c>
      <c r="F197" s="70">
        <v>4</v>
      </c>
      <c r="G197" s="65">
        <v>1</v>
      </c>
      <c r="H197" s="65">
        <v>0.600954959871623</v>
      </c>
      <c r="I197" s="70">
        <v>2</v>
      </c>
      <c r="J197" s="65">
        <v>1.4176020524976431E-21</v>
      </c>
      <c r="K197" s="65">
        <v>96.61159536815033</v>
      </c>
      <c r="L197" s="24"/>
      <c r="M197" s="25"/>
    </row>
    <row r="198" spans="1:13" ht="15">
      <c r="A198" s="173"/>
      <c r="B198" s="12">
        <v>42</v>
      </c>
      <c r="C198" s="13">
        <v>1</v>
      </c>
      <c r="D198" s="14">
        <v>1</v>
      </c>
      <c r="E198" s="65">
        <v>0.001052942276039924</v>
      </c>
      <c r="F198" s="70">
        <v>4</v>
      </c>
      <c r="G198" s="65">
        <v>0.999999999910433</v>
      </c>
      <c r="H198" s="65">
        <v>18.352441090722202</v>
      </c>
      <c r="I198" s="70">
        <v>2</v>
      </c>
      <c r="J198" s="65">
        <v>8.956712025841109E-11</v>
      </c>
      <c r="K198" s="65">
        <v>64.62450673993534</v>
      </c>
      <c r="L198" s="24"/>
      <c r="M198" s="25"/>
    </row>
    <row r="199" spans="1:13" ht="15">
      <c r="A199" s="173"/>
      <c r="B199" s="12">
        <v>43</v>
      </c>
      <c r="C199" s="13">
        <v>1</v>
      </c>
      <c r="D199" s="14">
        <v>1</v>
      </c>
      <c r="E199" s="65">
        <v>0.7169138217160016</v>
      </c>
      <c r="F199" s="70">
        <v>4</v>
      </c>
      <c r="G199" s="65">
        <v>1</v>
      </c>
      <c r="H199" s="65">
        <v>2.102496104889161</v>
      </c>
      <c r="I199" s="70">
        <v>2</v>
      </c>
      <c r="J199" s="65">
        <v>2.1258369706571746E-18</v>
      </c>
      <c r="K199" s="65">
        <v>83.48722826592464</v>
      </c>
      <c r="L199" s="24"/>
      <c r="M199" s="25"/>
    </row>
    <row r="200" spans="1:13" ht="15">
      <c r="A200" s="173"/>
      <c r="B200" s="12">
        <v>44</v>
      </c>
      <c r="C200" s="13">
        <v>1</v>
      </c>
      <c r="D200" s="14">
        <v>1</v>
      </c>
      <c r="E200" s="65">
        <v>0.41626507430216</v>
      </c>
      <c r="F200" s="70">
        <v>4</v>
      </c>
      <c r="G200" s="65">
        <v>0.9999999999999989</v>
      </c>
      <c r="H200" s="65">
        <v>3.92489895080606</v>
      </c>
      <c r="I200" s="70">
        <v>2</v>
      </c>
      <c r="J200" s="65">
        <v>1.1012929460344119E-15</v>
      </c>
      <c r="K200" s="65">
        <v>72.80948195054353</v>
      </c>
      <c r="L200" s="24"/>
      <c r="M200" s="25"/>
    </row>
    <row r="201" spans="1:13" ht="15">
      <c r="A201" s="173"/>
      <c r="B201" s="12">
        <v>45</v>
      </c>
      <c r="C201" s="13">
        <v>1</v>
      </c>
      <c r="D201" s="14">
        <v>1</v>
      </c>
      <c r="E201" s="65">
        <v>0.46180596606757374</v>
      </c>
      <c r="F201" s="70">
        <v>4</v>
      </c>
      <c r="G201" s="65">
        <v>1</v>
      </c>
      <c r="H201" s="65">
        <v>3.606935021292313</v>
      </c>
      <c r="I201" s="70">
        <v>2</v>
      </c>
      <c r="J201" s="65">
        <v>2.2853632964111187E-17</v>
      </c>
      <c r="K201" s="65">
        <v>80.24177817594362</v>
      </c>
      <c r="L201" s="24"/>
      <c r="M201" s="25"/>
    </row>
    <row r="202" spans="1:13" ht="15">
      <c r="A202" s="173"/>
      <c r="B202" s="12">
        <v>46</v>
      </c>
      <c r="C202" s="13">
        <v>1</v>
      </c>
      <c r="D202" s="14">
        <v>1</v>
      </c>
      <c r="E202" s="65">
        <v>0.60427276420571</v>
      </c>
      <c r="F202" s="70">
        <v>4</v>
      </c>
      <c r="G202" s="65">
        <v>0.9999999999999998</v>
      </c>
      <c r="H202" s="65">
        <v>2.72829353890549</v>
      </c>
      <c r="I202" s="70">
        <v>2</v>
      </c>
      <c r="J202" s="65">
        <v>2.0870859530276723E-16</v>
      </c>
      <c r="K202" s="65">
        <v>74.9394788902855</v>
      </c>
      <c r="L202" s="24"/>
      <c r="M202" s="25"/>
    </row>
    <row r="203" spans="1:13" ht="15">
      <c r="A203" s="173"/>
      <c r="B203" s="12">
        <v>47</v>
      </c>
      <c r="C203" s="13">
        <v>1</v>
      </c>
      <c r="D203" s="14">
        <v>1</v>
      </c>
      <c r="E203" s="65">
        <v>0.6254788643211011</v>
      </c>
      <c r="F203" s="70">
        <v>4</v>
      </c>
      <c r="G203" s="65">
        <v>1</v>
      </c>
      <c r="H203" s="65">
        <v>2.607591777172503</v>
      </c>
      <c r="I203" s="70">
        <v>2</v>
      </c>
      <c r="J203" s="65">
        <v>2.5882012868347576E-22</v>
      </c>
      <c r="K203" s="65">
        <v>102.01940956771402</v>
      </c>
      <c r="L203" s="24"/>
      <c r="M203" s="25"/>
    </row>
    <row r="204" spans="1:13" ht="15">
      <c r="A204" s="173"/>
      <c r="B204" s="12">
        <v>48</v>
      </c>
      <c r="C204" s="13">
        <v>1</v>
      </c>
      <c r="D204" s="14">
        <v>1</v>
      </c>
      <c r="E204" s="65">
        <v>0.8731944318449021</v>
      </c>
      <c r="F204" s="70">
        <v>4</v>
      </c>
      <c r="G204" s="65">
        <v>1</v>
      </c>
      <c r="H204" s="65">
        <v>1.2296427651955237</v>
      </c>
      <c r="I204" s="70">
        <v>2</v>
      </c>
      <c r="J204" s="65">
        <v>3.642999944101433E-18</v>
      </c>
      <c r="K204" s="65">
        <v>81.53709110761652</v>
      </c>
      <c r="L204" s="24"/>
      <c r="M204" s="25"/>
    </row>
    <row r="205" spans="1:13" ht="15">
      <c r="A205" s="173"/>
      <c r="B205" s="12">
        <v>49</v>
      </c>
      <c r="C205" s="13">
        <v>1</v>
      </c>
      <c r="D205" s="14">
        <v>1</v>
      </c>
      <c r="E205" s="65">
        <v>0.8615250662645467</v>
      </c>
      <c r="F205" s="70">
        <v>4</v>
      </c>
      <c r="G205" s="65">
        <v>1</v>
      </c>
      <c r="H205" s="65">
        <v>1.2991185425839356</v>
      </c>
      <c r="I205" s="70">
        <v>2</v>
      </c>
      <c r="J205" s="65">
        <v>3.000767093363135E-23</v>
      </c>
      <c r="K205" s="65">
        <v>105.02029691276861</v>
      </c>
      <c r="L205" s="24"/>
      <c r="M205" s="25"/>
    </row>
    <row r="206" spans="1:13" ht="15">
      <c r="A206" s="173"/>
      <c r="B206" s="12">
        <v>50</v>
      </c>
      <c r="C206" s="13">
        <v>1</v>
      </c>
      <c r="D206" s="14">
        <v>1</v>
      </c>
      <c r="E206" s="65">
        <v>0.992777593965423</v>
      </c>
      <c r="F206" s="70">
        <v>4</v>
      </c>
      <c r="G206" s="65">
        <v>1</v>
      </c>
      <c r="H206" s="65">
        <v>0.2505691158415254</v>
      </c>
      <c r="I206" s="70">
        <v>2</v>
      </c>
      <c r="J206" s="65">
        <v>3.171861508840692E-20</v>
      </c>
      <c r="K206" s="65">
        <v>90.04533555099806</v>
      </c>
      <c r="L206" s="24"/>
      <c r="M206" s="25"/>
    </row>
    <row r="207" spans="1:13" ht="15">
      <c r="A207" s="173"/>
      <c r="B207" s="12">
        <v>51</v>
      </c>
      <c r="C207" s="13">
        <v>2</v>
      </c>
      <c r="D207" s="14">
        <v>2</v>
      </c>
      <c r="E207" s="65">
        <v>0.24914092940466356</v>
      </c>
      <c r="F207" s="70">
        <v>4</v>
      </c>
      <c r="G207" s="65">
        <v>0.9998715752616116</v>
      </c>
      <c r="H207" s="65">
        <v>5.394707971937457</v>
      </c>
      <c r="I207" s="70">
        <v>3</v>
      </c>
      <c r="J207" s="65">
        <v>0.00012842473838842191</v>
      </c>
      <c r="K207" s="65">
        <v>23.314786143345835</v>
      </c>
      <c r="L207" s="24"/>
      <c r="M207" s="25"/>
    </row>
    <row r="208" spans="1:13" ht="15">
      <c r="A208" s="173"/>
      <c r="B208" s="12">
        <v>52</v>
      </c>
      <c r="C208" s="13">
        <v>2</v>
      </c>
      <c r="D208" s="14">
        <v>2</v>
      </c>
      <c r="E208" s="65">
        <v>0.7550532644483164</v>
      </c>
      <c r="F208" s="70">
        <v>4</v>
      </c>
      <c r="G208" s="65">
        <v>0.9991815982200598</v>
      </c>
      <c r="H208" s="65">
        <v>1.8950554218211506</v>
      </c>
      <c r="I208" s="70">
        <v>3</v>
      </c>
      <c r="J208" s="65">
        <v>0.0008184017799402044</v>
      </c>
      <c r="K208" s="65">
        <v>16.10973228496759</v>
      </c>
      <c r="L208" s="24"/>
      <c r="M208" s="25"/>
    </row>
    <row r="209" spans="1:13" ht="15">
      <c r="A209" s="173"/>
      <c r="B209" s="12">
        <v>53</v>
      </c>
      <c r="C209" s="13">
        <v>2</v>
      </c>
      <c r="D209" s="14">
        <v>2</v>
      </c>
      <c r="E209" s="65">
        <v>0.43902325049086355</v>
      </c>
      <c r="F209" s="70">
        <v>4</v>
      </c>
      <c r="G209" s="65">
        <v>0.9951043744173301</v>
      </c>
      <c r="H209" s="65">
        <v>3.7630425655914044</v>
      </c>
      <c r="I209" s="70">
        <v>3</v>
      </c>
      <c r="J209" s="65">
        <v>0.0048956255826699095</v>
      </c>
      <c r="K209" s="65">
        <v>14.392053690413652</v>
      </c>
      <c r="L209" s="24"/>
      <c r="M209" s="25"/>
    </row>
    <row r="210" spans="1:13" ht="15">
      <c r="A210" s="173"/>
      <c r="B210" s="12">
        <v>54</v>
      </c>
      <c r="C210" s="13">
        <v>2</v>
      </c>
      <c r="D210" s="14">
        <v>2</v>
      </c>
      <c r="E210" s="65">
        <v>0.6442346149387985</v>
      </c>
      <c r="F210" s="70">
        <v>4</v>
      </c>
      <c r="G210" s="65">
        <v>0.9995995523375913</v>
      </c>
      <c r="H210" s="65">
        <v>2.5022406493788862</v>
      </c>
      <c r="I210" s="70">
        <v>3</v>
      </c>
      <c r="J210" s="65">
        <v>0.00040044766240876744</v>
      </c>
      <c r="K210" s="65">
        <v>18.147294554898146</v>
      </c>
      <c r="L210" s="24"/>
      <c r="M210" s="25"/>
    </row>
    <row r="211" spans="1:13" ht="15">
      <c r="A211" s="173"/>
      <c r="B211" s="12">
        <v>55</v>
      </c>
      <c r="C211" s="13">
        <v>2</v>
      </c>
      <c r="D211" s="14">
        <v>2</v>
      </c>
      <c r="E211" s="65">
        <v>0.672493534895213</v>
      </c>
      <c r="F211" s="70">
        <v>4</v>
      </c>
      <c r="G211" s="65">
        <v>0.9951403622046695</v>
      </c>
      <c r="H211" s="65">
        <v>2.3455238160874896</v>
      </c>
      <c r="I211" s="70">
        <v>3</v>
      </c>
      <c r="J211" s="65">
        <v>0.004859637795330521</v>
      </c>
      <c r="K211" s="65">
        <v>12.989363590740647</v>
      </c>
      <c r="L211" s="24"/>
      <c r="M211" s="25"/>
    </row>
    <row r="212" spans="1:13" ht="15">
      <c r="A212" s="173"/>
      <c r="B212" s="12">
        <v>56</v>
      </c>
      <c r="C212" s="13">
        <v>2</v>
      </c>
      <c r="D212" s="14">
        <v>2</v>
      </c>
      <c r="E212" s="65">
        <v>0.5668726591665394</v>
      </c>
      <c r="F212" s="70">
        <v>4</v>
      </c>
      <c r="G212" s="65">
        <v>0.9982972984994538</v>
      </c>
      <c r="H212" s="65">
        <v>2.946176536231532</v>
      </c>
      <c r="I212" s="70">
        <v>3</v>
      </c>
      <c r="J212" s="65">
        <v>0.0017027015005460968</v>
      </c>
      <c r="K212" s="65">
        <v>15.69384657326998</v>
      </c>
      <c r="L212" s="24"/>
      <c r="M212" s="25"/>
    </row>
    <row r="213" spans="1:13" ht="15">
      <c r="A213" s="173"/>
      <c r="B213" s="12">
        <v>57</v>
      </c>
      <c r="C213" s="13">
        <v>2</v>
      </c>
      <c r="D213" s="14">
        <v>2</v>
      </c>
      <c r="E213" s="65">
        <v>0.4795616795968406</v>
      </c>
      <c r="F213" s="70">
        <v>4</v>
      </c>
      <c r="G213" s="65">
        <v>0.9838630924300521</v>
      </c>
      <c r="H213" s="65">
        <v>3.488942321389218</v>
      </c>
      <c r="I213" s="70">
        <v>3</v>
      </c>
      <c r="J213" s="65">
        <v>0.016136907569947838</v>
      </c>
      <c r="K213" s="65">
        <v>11.709697740496892</v>
      </c>
      <c r="L213" s="24"/>
      <c r="M213" s="25"/>
    </row>
    <row r="214" spans="1:13" ht="15">
      <c r="A214" s="173"/>
      <c r="B214" s="12">
        <v>58</v>
      </c>
      <c r="C214" s="13">
        <v>2</v>
      </c>
      <c r="D214" s="14">
        <v>2</v>
      </c>
      <c r="E214" s="65">
        <v>0.19741660587822674</v>
      </c>
      <c r="F214" s="70">
        <v>4</v>
      </c>
      <c r="G214" s="65">
        <v>0.9999999141577312</v>
      </c>
      <c r="H214" s="65">
        <v>6.023277782936089</v>
      </c>
      <c r="I214" s="70">
        <v>3</v>
      </c>
      <c r="J214" s="65">
        <v>8.584220960583383E-08</v>
      </c>
      <c r="K214" s="65">
        <v>38.56478760719949</v>
      </c>
      <c r="L214" s="24"/>
      <c r="M214" s="25"/>
    </row>
    <row r="215" spans="1:13" ht="15">
      <c r="A215" s="173"/>
      <c r="B215" s="12">
        <v>59</v>
      </c>
      <c r="C215" s="13">
        <v>2</v>
      </c>
      <c r="D215" s="14">
        <v>2</v>
      </c>
      <c r="E215" s="65">
        <v>0.6976940502838517</v>
      </c>
      <c r="F215" s="70">
        <v>4</v>
      </c>
      <c r="G215" s="65">
        <v>0.9998655410237147</v>
      </c>
      <c r="H215" s="65">
        <v>2.2072943843481316</v>
      </c>
      <c r="I215" s="70">
        <v>3</v>
      </c>
      <c r="J215" s="65">
        <v>0.00013445897628528854</v>
      </c>
      <c r="K215" s="65">
        <v>20.03552827727154</v>
      </c>
      <c r="L215" s="24"/>
      <c r="M215" s="25"/>
    </row>
    <row r="216" spans="1:13" ht="15">
      <c r="A216" s="173"/>
      <c r="B216" s="12">
        <v>60</v>
      </c>
      <c r="C216" s="13">
        <v>2</v>
      </c>
      <c r="D216" s="14">
        <v>2</v>
      </c>
      <c r="E216" s="65">
        <v>0.5175595887251291</v>
      </c>
      <c r="F216" s="70">
        <v>4</v>
      </c>
      <c r="G216" s="65">
        <v>0.9994313946496503</v>
      </c>
      <c r="H216" s="65">
        <v>3.245836166979394</v>
      </c>
      <c r="I216" s="70">
        <v>3</v>
      </c>
      <c r="J216" s="65">
        <v>0.0005686053503497543</v>
      </c>
      <c r="K216" s="65">
        <v>18.18934653104726</v>
      </c>
      <c r="L216" s="24"/>
      <c r="M216" s="25"/>
    </row>
    <row r="217" spans="1:13" ht="15">
      <c r="A217" s="173"/>
      <c r="B217" s="12">
        <v>61</v>
      </c>
      <c r="C217" s="13">
        <v>2</v>
      </c>
      <c r="D217" s="14">
        <v>2</v>
      </c>
      <c r="E217" s="65">
        <v>0.1545272655608117</v>
      </c>
      <c r="F217" s="70">
        <v>4</v>
      </c>
      <c r="G217" s="65">
        <v>0.9999986854837597</v>
      </c>
      <c r="H217" s="65">
        <v>6.667676638650593</v>
      </c>
      <c r="I217" s="70">
        <v>3</v>
      </c>
      <c r="J217" s="65">
        <v>1.3145162403596704E-06</v>
      </c>
      <c r="K217" s="65">
        <v>33.751757685759905</v>
      </c>
      <c r="L217" s="24"/>
      <c r="M217" s="25"/>
    </row>
    <row r="218" spans="1:13" ht="15">
      <c r="A218" s="173"/>
      <c r="B218" s="12">
        <v>62</v>
      </c>
      <c r="C218" s="13">
        <v>2</v>
      </c>
      <c r="D218" s="14">
        <v>2</v>
      </c>
      <c r="E218" s="65">
        <v>0.844336308667373</v>
      </c>
      <c r="F218" s="70">
        <v>4</v>
      </c>
      <c r="G218" s="65">
        <v>0.9991630610823147</v>
      </c>
      <c r="H218" s="65">
        <v>1.3991869931546805</v>
      </c>
      <c r="I218" s="70">
        <v>3</v>
      </c>
      <c r="J218" s="65">
        <v>0.0008369389176853864</v>
      </c>
      <c r="K218" s="65">
        <v>15.569031350088604</v>
      </c>
      <c r="L218" s="24"/>
      <c r="M218" s="25"/>
    </row>
    <row r="219" spans="1:13" ht="15">
      <c r="A219" s="173"/>
      <c r="B219" s="12">
        <v>63</v>
      </c>
      <c r="C219" s="13">
        <v>2</v>
      </c>
      <c r="D219" s="14">
        <v>2</v>
      </c>
      <c r="E219" s="65">
        <v>0.15956004141620855</v>
      </c>
      <c r="F219" s="70">
        <v>4</v>
      </c>
      <c r="G219" s="65">
        <v>0.9999988823293773</v>
      </c>
      <c r="H219" s="65">
        <v>6.584228985220825</v>
      </c>
      <c r="I219" s="70">
        <v>3</v>
      </c>
      <c r="J219" s="65">
        <v>1.1176706226962254E-06</v>
      </c>
      <c r="K219" s="65">
        <v>33.99275442910085</v>
      </c>
      <c r="L219" s="24"/>
      <c r="M219" s="25"/>
    </row>
    <row r="220" spans="1:13" ht="15">
      <c r="A220" s="173"/>
      <c r="B220" s="12">
        <v>64</v>
      </c>
      <c r="C220" s="13">
        <v>2</v>
      </c>
      <c r="D220" s="14">
        <v>2</v>
      </c>
      <c r="E220" s="65">
        <v>0.774999016379732</v>
      </c>
      <c r="F220" s="70">
        <v>4</v>
      </c>
      <c r="G220" s="65">
        <v>0.9939162548559832</v>
      </c>
      <c r="H220" s="65">
        <v>1.7862390693680361</v>
      </c>
      <c r="I220" s="70">
        <v>3</v>
      </c>
      <c r="J220" s="65">
        <v>0.0060837451440167375</v>
      </c>
      <c r="K220" s="65">
        <v>11.978304006334694</v>
      </c>
      <c r="L220" s="24"/>
      <c r="M220" s="25"/>
    </row>
    <row r="221" spans="1:13" ht="15">
      <c r="A221" s="173"/>
      <c r="B221" s="12">
        <v>65</v>
      </c>
      <c r="C221" s="13">
        <v>2</v>
      </c>
      <c r="D221" s="14">
        <v>2</v>
      </c>
      <c r="E221" s="65">
        <v>0.40559799332045116</v>
      </c>
      <c r="F221" s="70">
        <v>4</v>
      </c>
      <c r="G221" s="65">
        <v>0.9999984069719179</v>
      </c>
      <c r="H221" s="65">
        <v>4.003014809876096</v>
      </c>
      <c r="I221" s="70">
        <v>3</v>
      </c>
      <c r="J221" s="65">
        <v>1.5930280296589626E-06</v>
      </c>
      <c r="K221" s="65">
        <v>30.702759487165242</v>
      </c>
      <c r="L221" s="24"/>
      <c r="M221" s="25"/>
    </row>
    <row r="222" spans="1:13" ht="15">
      <c r="A222" s="173"/>
      <c r="B222" s="12">
        <v>66</v>
      </c>
      <c r="C222" s="13">
        <v>2</v>
      </c>
      <c r="D222" s="14">
        <v>2</v>
      </c>
      <c r="E222" s="65">
        <v>0.4085970604989506</v>
      </c>
      <c r="F222" s="70">
        <v>4</v>
      </c>
      <c r="G222" s="65">
        <v>0.9999527850794037</v>
      </c>
      <c r="H222" s="65">
        <v>3.9808990037742173</v>
      </c>
      <c r="I222" s="70">
        <v>3</v>
      </c>
      <c r="J222" s="65">
        <v>4.72149205964198E-05</v>
      </c>
      <c r="K222" s="65">
        <v>23.902405773694596</v>
      </c>
      <c r="L222" s="24"/>
      <c r="M222" s="25"/>
    </row>
    <row r="223" spans="1:13" ht="15">
      <c r="A223" s="173"/>
      <c r="B223" s="12">
        <v>67</v>
      </c>
      <c r="C223" s="13">
        <v>2</v>
      </c>
      <c r="D223" s="14">
        <v>2</v>
      </c>
      <c r="E223" s="65">
        <v>0.2890929674495991</v>
      </c>
      <c r="F223" s="70">
        <v>4</v>
      </c>
      <c r="G223" s="65">
        <v>0.9763990288330098</v>
      </c>
      <c r="H223" s="65">
        <v>4.982547070885814</v>
      </c>
      <c r="I223" s="70">
        <v>3</v>
      </c>
      <c r="J223" s="65">
        <v>0.02360097116699014</v>
      </c>
      <c r="K223" s="65">
        <v>12.427714033984364</v>
      </c>
      <c r="L223" s="24"/>
      <c r="M223" s="25"/>
    </row>
    <row r="224" spans="1:13" ht="15">
      <c r="A224" s="173"/>
      <c r="B224" s="12">
        <v>68</v>
      </c>
      <c r="C224" s="13">
        <v>2</v>
      </c>
      <c r="D224" s="14">
        <v>2</v>
      </c>
      <c r="E224" s="65">
        <v>0.514327618416344</v>
      </c>
      <c r="F224" s="70">
        <v>4</v>
      </c>
      <c r="G224" s="65">
        <v>0.9999991340759384</v>
      </c>
      <c r="H224" s="65">
        <v>3.266060325551865</v>
      </c>
      <c r="I224" s="70">
        <v>3</v>
      </c>
      <c r="J224" s="65">
        <v>8.65924061467158E-07</v>
      </c>
      <c r="K224" s="65">
        <v>31.184995835834723</v>
      </c>
      <c r="L224" s="24"/>
      <c r="M224" s="25"/>
    </row>
    <row r="225" spans="1:13" ht="15">
      <c r="A225" s="173"/>
      <c r="B225" s="12">
        <v>69</v>
      </c>
      <c r="C225" s="13">
        <v>2</v>
      </c>
      <c r="D225" s="14">
        <v>2</v>
      </c>
      <c r="E225" s="65">
        <v>0.05490756148501513</v>
      </c>
      <c r="F225" s="70">
        <v>4</v>
      </c>
      <c r="G225" s="65">
        <v>0.93904623095059</v>
      </c>
      <c r="H225" s="65">
        <v>9.260519587155882</v>
      </c>
      <c r="I225" s="70">
        <v>3</v>
      </c>
      <c r="J225" s="65">
        <v>0.06095376904940983</v>
      </c>
      <c r="K225" s="65">
        <v>14.730017626831218</v>
      </c>
      <c r="L225" s="24"/>
      <c r="M225" s="25"/>
    </row>
    <row r="226" spans="1:13" ht="15">
      <c r="A226" s="173"/>
      <c r="B226" s="12">
        <v>70</v>
      </c>
      <c r="C226" s="13">
        <v>2</v>
      </c>
      <c r="D226" s="14">
        <v>2</v>
      </c>
      <c r="E226" s="65">
        <v>0.8319378404578859</v>
      </c>
      <c r="F226" s="70">
        <v>4</v>
      </c>
      <c r="G226" s="65">
        <v>0.9999966398725855</v>
      </c>
      <c r="H226" s="65">
        <v>1.4700234416962066</v>
      </c>
      <c r="I226" s="70">
        <v>3</v>
      </c>
      <c r="J226" s="65">
        <v>3.3601274144684697E-06</v>
      </c>
      <c r="K226" s="65">
        <v>26.677080048900855</v>
      </c>
      <c r="L226" s="24"/>
      <c r="M226" s="25"/>
    </row>
    <row r="227" spans="1:13" ht="15">
      <c r="A227" s="173"/>
      <c r="B227" s="12">
        <v>71</v>
      </c>
      <c r="C227" s="13">
        <v>2</v>
      </c>
      <c r="D227" s="15" t="s">
        <v>18</v>
      </c>
      <c r="E227" s="65">
        <v>0.16668945483336842</v>
      </c>
      <c r="F227" s="70">
        <v>4</v>
      </c>
      <c r="G227" s="65">
        <v>0.8227273295556303</v>
      </c>
      <c r="H227" s="65">
        <v>6.470015912804103</v>
      </c>
      <c r="I227" s="70">
        <v>2</v>
      </c>
      <c r="J227" s="65">
        <v>0.17727267044436967</v>
      </c>
      <c r="K227" s="65">
        <v>9.539887462363287</v>
      </c>
      <c r="L227" s="24"/>
      <c r="M227" s="25"/>
    </row>
    <row r="228" spans="1:13" ht="15">
      <c r="A228" s="173"/>
      <c r="B228" s="12">
        <v>72</v>
      </c>
      <c r="C228" s="13">
        <v>2</v>
      </c>
      <c r="D228" s="14">
        <v>2</v>
      </c>
      <c r="E228" s="65">
        <v>0.7440907097459618</v>
      </c>
      <c r="F228" s="70">
        <v>4</v>
      </c>
      <c r="G228" s="65">
        <v>0.9999901988028123</v>
      </c>
      <c r="H228" s="65">
        <v>1.9546995723485536</v>
      </c>
      <c r="I228" s="70">
        <v>3</v>
      </c>
      <c r="J228" s="65">
        <v>9.80119718747907E-06</v>
      </c>
      <c r="K228" s="65">
        <v>25.020692005380624</v>
      </c>
      <c r="L228" s="24"/>
      <c r="M228" s="25"/>
    </row>
    <row r="229" spans="1:13" ht="15">
      <c r="A229" s="173"/>
      <c r="B229" s="12">
        <v>73</v>
      </c>
      <c r="C229" s="13">
        <v>2</v>
      </c>
      <c r="D229" s="14">
        <v>2</v>
      </c>
      <c r="E229" s="65">
        <v>0.26552001005376236</v>
      </c>
      <c r="F229" s="70">
        <v>4</v>
      </c>
      <c r="G229" s="65">
        <v>0.7868346533581675</v>
      </c>
      <c r="H229" s="65">
        <v>5.2193716172949625</v>
      </c>
      <c r="I229" s="70">
        <v>3</v>
      </c>
      <c r="J229" s="65">
        <v>0.21316534664183245</v>
      </c>
      <c r="K229" s="65">
        <v>7.8312715954583885</v>
      </c>
      <c r="L229" s="24"/>
      <c r="M229" s="25"/>
    </row>
    <row r="230" spans="1:13" ht="15">
      <c r="A230" s="173"/>
      <c r="B230" s="12">
        <v>74</v>
      </c>
      <c r="C230" s="13">
        <v>2</v>
      </c>
      <c r="D230" s="14">
        <v>2</v>
      </c>
      <c r="E230" s="65">
        <v>0.46510733841282415</v>
      </c>
      <c r="F230" s="70">
        <v>4</v>
      </c>
      <c r="G230" s="65">
        <v>0.9995073170287528</v>
      </c>
      <c r="H230" s="65">
        <v>3.584764186209028</v>
      </c>
      <c r="I230" s="70">
        <v>3</v>
      </c>
      <c r="J230" s="65">
        <v>0.0004926829712470971</v>
      </c>
      <c r="K230" s="65">
        <v>18.815067879698848</v>
      </c>
      <c r="L230" s="24"/>
      <c r="M230" s="25"/>
    </row>
    <row r="231" spans="1:13" ht="15">
      <c r="A231" s="173"/>
      <c r="B231" s="12">
        <v>75</v>
      </c>
      <c r="C231" s="13">
        <v>2</v>
      </c>
      <c r="D231" s="14">
        <v>2</v>
      </c>
      <c r="E231" s="65">
        <v>0.7830378113589392</v>
      </c>
      <c r="F231" s="70">
        <v>4</v>
      </c>
      <c r="G231" s="65">
        <v>0.9999740582418641</v>
      </c>
      <c r="H231" s="65">
        <v>1.7422033809361577</v>
      </c>
      <c r="I231" s="70">
        <v>3</v>
      </c>
      <c r="J231" s="65">
        <v>2.5941758136012832E-05</v>
      </c>
      <c r="K231" s="65">
        <v>22.861464705443577</v>
      </c>
      <c r="L231" s="24"/>
      <c r="M231" s="25"/>
    </row>
    <row r="232" spans="1:13" ht="15">
      <c r="A232" s="173"/>
      <c r="B232" s="12">
        <v>76</v>
      </c>
      <c r="C232" s="13">
        <v>2</v>
      </c>
      <c r="D232" s="14">
        <v>2</v>
      </c>
      <c r="E232" s="65">
        <v>0.5783121402232551</v>
      </c>
      <c r="F232" s="70">
        <v>4</v>
      </c>
      <c r="G232" s="65">
        <v>0.999908064510787</v>
      </c>
      <c r="H232" s="65">
        <v>2.8787784040228153</v>
      </c>
      <c r="I232" s="70">
        <v>3</v>
      </c>
      <c r="J232" s="65">
        <v>9.1935489212995E-05</v>
      </c>
      <c r="K232" s="65">
        <v>21.467441386752665</v>
      </c>
      <c r="L232" s="24"/>
      <c r="M232" s="25"/>
    </row>
    <row r="233" spans="1:13" ht="15">
      <c r="A233" s="173"/>
      <c r="B233" s="12">
        <v>77</v>
      </c>
      <c r="C233" s="13">
        <v>2</v>
      </c>
      <c r="D233" s="14">
        <v>2</v>
      </c>
      <c r="E233" s="65">
        <v>0.4123229136172152</v>
      </c>
      <c r="F233" s="70">
        <v>4</v>
      </c>
      <c r="G233" s="65">
        <v>0.9979458542441769</v>
      </c>
      <c r="H233" s="65">
        <v>3.9535920603240227</v>
      </c>
      <c r="I233" s="70">
        <v>3</v>
      </c>
      <c r="J233" s="65">
        <v>0.0020541457558229583</v>
      </c>
      <c r="K233" s="65">
        <v>16.325269959618996</v>
      </c>
      <c r="L233" s="24"/>
      <c r="M233" s="25"/>
    </row>
    <row r="234" spans="1:13" ht="15">
      <c r="A234" s="173"/>
      <c r="B234" s="12">
        <v>78</v>
      </c>
      <c r="C234" s="13">
        <v>2</v>
      </c>
      <c r="D234" s="14">
        <v>2</v>
      </c>
      <c r="E234" s="65">
        <v>0.2885368607334103</v>
      </c>
      <c r="F234" s="70">
        <v>4</v>
      </c>
      <c r="G234" s="65">
        <v>0.656949506156768</v>
      </c>
      <c r="H234" s="65">
        <v>4.987942969720978</v>
      </c>
      <c r="I234" s="70">
        <v>3</v>
      </c>
      <c r="J234" s="65">
        <v>0.34305049384323205</v>
      </c>
      <c r="K234" s="65">
        <v>6.287401993049305</v>
      </c>
      <c r="L234" s="24"/>
      <c r="M234" s="25"/>
    </row>
    <row r="235" spans="1:13" ht="15">
      <c r="A235" s="173"/>
      <c r="B235" s="12">
        <v>79</v>
      </c>
      <c r="C235" s="13">
        <v>2</v>
      </c>
      <c r="D235" s="14">
        <v>2</v>
      </c>
      <c r="E235" s="65">
        <v>0.9066272314547332</v>
      </c>
      <c r="F235" s="70">
        <v>4</v>
      </c>
      <c r="G235" s="65">
        <v>0.99228398800715</v>
      </c>
      <c r="H235" s="65">
        <v>1.0207906513193112</v>
      </c>
      <c r="I235" s="70">
        <v>3</v>
      </c>
      <c r="J235" s="65">
        <v>0.007716011992849869</v>
      </c>
      <c r="K235" s="65">
        <v>10.734214041764366</v>
      </c>
      <c r="L235" s="24"/>
      <c r="M235" s="25"/>
    </row>
    <row r="236" spans="1:13" ht="15">
      <c r="A236" s="173"/>
      <c r="B236" s="12">
        <v>80</v>
      </c>
      <c r="C236" s="13">
        <v>2</v>
      </c>
      <c r="D236" s="14">
        <v>2</v>
      </c>
      <c r="E236" s="65">
        <v>0.19529223274322616</v>
      </c>
      <c r="F236" s="70">
        <v>4</v>
      </c>
      <c r="G236" s="65">
        <v>0.9999999875787099</v>
      </c>
      <c r="H236" s="65">
        <v>6.052083925878087</v>
      </c>
      <c r="I236" s="70">
        <v>3</v>
      </c>
      <c r="J236" s="65">
        <v>1.241414464202316E-08</v>
      </c>
      <c r="K236" s="65">
        <v>42.46094253603248</v>
      </c>
      <c r="L236" s="24"/>
      <c r="M236" s="25"/>
    </row>
    <row r="237" spans="1:13" ht="15">
      <c r="A237" s="173"/>
      <c r="B237" s="12">
        <v>81</v>
      </c>
      <c r="C237" s="13">
        <v>2</v>
      </c>
      <c r="D237" s="14">
        <v>2</v>
      </c>
      <c r="E237" s="65">
        <v>0.7341159574229081</v>
      </c>
      <c r="F237" s="70">
        <v>4</v>
      </c>
      <c r="G237" s="65">
        <v>0.9999969557909114</v>
      </c>
      <c r="H237" s="65">
        <v>2.0089318955354276</v>
      </c>
      <c r="I237" s="70">
        <v>3</v>
      </c>
      <c r="J237" s="65">
        <v>3.044209088658135E-06</v>
      </c>
      <c r="K237" s="65">
        <v>27.41346467018782</v>
      </c>
      <c r="L237" s="24"/>
      <c r="M237" s="25"/>
    </row>
    <row r="238" spans="1:13" ht="15">
      <c r="A238" s="173"/>
      <c r="B238" s="12">
        <v>82</v>
      </c>
      <c r="C238" s="13">
        <v>2</v>
      </c>
      <c r="D238" s="14">
        <v>2</v>
      </c>
      <c r="E238" s="65">
        <v>0.5114141193719848</v>
      </c>
      <c r="F238" s="70">
        <v>4</v>
      </c>
      <c r="G238" s="65">
        <v>0.9999997083497187</v>
      </c>
      <c r="H238" s="65">
        <v>3.2843598109067593</v>
      </c>
      <c r="I238" s="70">
        <v>3</v>
      </c>
      <c r="J238" s="65">
        <v>2.916502800765859E-07</v>
      </c>
      <c r="K238" s="65">
        <v>33.37978007446565</v>
      </c>
      <c r="L238" s="24"/>
      <c r="M238" s="25"/>
    </row>
    <row r="239" spans="1:13" ht="15">
      <c r="A239" s="173"/>
      <c r="B239" s="12">
        <v>83</v>
      </c>
      <c r="C239" s="13">
        <v>2</v>
      </c>
      <c r="D239" s="14">
        <v>2</v>
      </c>
      <c r="E239" s="65">
        <v>0.8911587651854402</v>
      </c>
      <c r="F239" s="70">
        <v>4</v>
      </c>
      <c r="G239" s="65">
        <v>0.999996123318221</v>
      </c>
      <c r="H239" s="65">
        <v>1.119545875166409</v>
      </c>
      <c r="I239" s="70">
        <v>3</v>
      </c>
      <c r="J239" s="65">
        <v>3.876681778925176E-06</v>
      </c>
      <c r="K239" s="65">
        <v>26.040600085484623</v>
      </c>
      <c r="L239" s="24"/>
      <c r="M239" s="25"/>
    </row>
    <row r="240" spans="1:13" ht="15">
      <c r="A240" s="173"/>
      <c r="B240" s="12">
        <v>84</v>
      </c>
      <c r="C240" s="13">
        <v>2</v>
      </c>
      <c r="D240" s="15" t="s">
        <v>18</v>
      </c>
      <c r="E240" s="65">
        <v>0.30205381986564633</v>
      </c>
      <c r="F240" s="70">
        <v>4</v>
      </c>
      <c r="G240" s="65">
        <v>0.9007584713396052</v>
      </c>
      <c r="H240" s="65">
        <v>4.859182220476106</v>
      </c>
      <c r="I240" s="70">
        <v>2</v>
      </c>
      <c r="J240" s="65">
        <v>0.09924152866039476</v>
      </c>
      <c r="K240" s="65">
        <v>9.270543404414944</v>
      </c>
      <c r="L240" s="24"/>
      <c r="M240" s="25"/>
    </row>
    <row r="241" spans="1:13" ht="15">
      <c r="A241" s="173"/>
      <c r="B241" s="12">
        <v>85</v>
      </c>
      <c r="C241" s="13">
        <v>2</v>
      </c>
      <c r="D241" s="14">
        <v>2</v>
      </c>
      <c r="E241" s="65">
        <v>0.07855318537688993</v>
      </c>
      <c r="F241" s="70">
        <v>4</v>
      </c>
      <c r="G241" s="65">
        <v>0.9474666690928293</v>
      </c>
      <c r="H241" s="65">
        <v>8.381766447049866</v>
      </c>
      <c r="I241" s="70">
        <v>3</v>
      </c>
      <c r="J241" s="65">
        <v>0.05253333090717074</v>
      </c>
      <c r="K241" s="65">
        <v>14.16645427910391</v>
      </c>
      <c r="L241" s="24"/>
      <c r="M241" s="25"/>
    </row>
    <row r="242" spans="1:13" ht="15">
      <c r="A242" s="173"/>
      <c r="B242" s="12">
        <v>86</v>
      </c>
      <c r="C242" s="13">
        <v>2</v>
      </c>
      <c r="D242" s="14">
        <v>2</v>
      </c>
      <c r="E242" s="65">
        <v>0.22557018438508586</v>
      </c>
      <c r="F242" s="70">
        <v>4</v>
      </c>
      <c r="G242" s="65">
        <v>0.9924721134568685</v>
      </c>
      <c r="H242" s="65">
        <v>5.665382262348194</v>
      </c>
      <c r="I242" s="70">
        <v>3</v>
      </c>
      <c r="J242" s="65">
        <v>0.007527886543131483</v>
      </c>
      <c r="K242" s="65">
        <v>15.428551430429495</v>
      </c>
      <c r="L242" s="24"/>
      <c r="M242" s="25"/>
    </row>
    <row r="243" spans="1:13" ht="15">
      <c r="A243" s="173"/>
      <c r="B243" s="12">
        <v>87</v>
      </c>
      <c r="C243" s="13">
        <v>2</v>
      </c>
      <c r="D243" s="14">
        <v>2</v>
      </c>
      <c r="E243" s="65">
        <v>0.641026792065097</v>
      </c>
      <c r="F243" s="70">
        <v>4</v>
      </c>
      <c r="G243" s="65">
        <v>0.9980100041010113</v>
      </c>
      <c r="H243" s="65">
        <v>2.5201751972610267</v>
      </c>
      <c r="I243" s="70">
        <v>3</v>
      </c>
      <c r="J243" s="65">
        <v>0.001989995898988804</v>
      </c>
      <c r="K243" s="65">
        <v>14.95543664223283</v>
      </c>
      <c r="L243" s="24"/>
      <c r="M243" s="25"/>
    </row>
    <row r="244" spans="1:13" ht="15">
      <c r="A244" s="173"/>
      <c r="B244" s="12">
        <v>88</v>
      </c>
      <c r="C244" s="13">
        <v>2</v>
      </c>
      <c r="D244" s="14">
        <v>2</v>
      </c>
      <c r="E244" s="65">
        <v>0.22812290539143004</v>
      </c>
      <c r="F244" s="70">
        <v>4</v>
      </c>
      <c r="G244" s="65">
        <v>0.9993357589955945</v>
      </c>
      <c r="H244" s="65">
        <v>5.634909205347596</v>
      </c>
      <c r="I244" s="70">
        <v>3</v>
      </c>
      <c r="J244" s="65">
        <v>0.0006642410044055585</v>
      </c>
      <c r="K244" s="65">
        <v>20.267311313725624</v>
      </c>
      <c r="L244" s="24"/>
      <c r="M244" s="25"/>
    </row>
    <row r="245" spans="1:13" ht="15">
      <c r="A245" s="173"/>
      <c r="B245" s="12">
        <v>89</v>
      </c>
      <c r="C245" s="13">
        <v>2</v>
      </c>
      <c r="D245" s="14">
        <v>2</v>
      </c>
      <c r="E245" s="65">
        <v>0.6904297574910819</v>
      </c>
      <c r="F245" s="70">
        <v>4</v>
      </c>
      <c r="G245" s="65">
        <v>0.9999439671394833</v>
      </c>
      <c r="H245" s="65">
        <v>2.247025361348996</v>
      </c>
      <c r="I245" s="70">
        <v>3</v>
      </c>
      <c r="J245" s="65">
        <v>5.6032860516715306E-05</v>
      </c>
      <c r="K245" s="65">
        <v>21.826057781257386</v>
      </c>
      <c r="L245" s="24"/>
      <c r="M245" s="25"/>
    </row>
    <row r="246" spans="1:13" ht="15">
      <c r="A246" s="173"/>
      <c r="B246" s="12">
        <v>90</v>
      </c>
      <c r="C246" s="13">
        <v>2</v>
      </c>
      <c r="D246" s="14">
        <v>2</v>
      </c>
      <c r="E246" s="65">
        <v>0.899250810199147</v>
      </c>
      <c r="F246" s="70">
        <v>4</v>
      </c>
      <c r="G246" s="65">
        <v>0.9998032512815164</v>
      </c>
      <c r="H246" s="65">
        <v>1.0684136014093721</v>
      </c>
      <c r="I246" s="70">
        <v>3</v>
      </c>
      <c r="J246" s="65">
        <v>0.0001967487184836728</v>
      </c>
      <c r="K246" s="65">
        <v>18.135186433482794</v>
      </c>
      <c r="L246" s="24"/>
      <c r="M246" s="25"/>
    </row>
    <row r="247" spans="1:13" ht="15">
      <c r="A247" s="173"/>
      <c r="B247" s="12">
        <v>91</v>
      </c>
      <c r="C247" s="13">
        <v>2</v>
      </c>
      <c r="D247" s="14">
        <v>2</v>
      </c>
      <c r="E247" s="65">
        <v>0.39703948684129237</v>
      </c>
      <c r="F247" s="70">
        <v>4</v>
      </c>
      <c r="G247" s="65">
        <v>0.9992802172887094</v>
      </c>
      <c r="H247" s="65">
        <v>4.066810868559487</v>
      </c>
      <c r="I247" s="70">
        <v>3</v>
      </c>
      <c r="J247" s="65">
        <v>0.0007197827112905095</v>
      </c>
      <c r="K247" s="65">
        <v>18.5384931475534</v>
      </c>
      <c r="L247" s="24"/>
      <c r="M247" s="25"/>
    </row>
    <row r="248" spans="1:13" ht="15">
      <c r="A248" s="173"/>
      <c r="B248" s="12">
        <v>92</v>
      </c>
      <c r="C248" s="13">
        <v>2</v>
      </c>
      <c r="D248" s="14">
        <v>2</v>
      </c>
      <c r="E248" s="65">
        <v>0.8523572057481855</v>
      </c>
      <c r="F248" s="70">
        <v>4</v>
      </c>
      <c r="G248" s="65">
        <v>0.997952526506177</v>
      </c>
      <c r="H248" s="65">
        <v>1.3527911843180807</v>
      </c>
      <c r="I248" s="70">
        <v>3</v>
      </c>
      <c r="J248" s="65">
        <v>0.002047473493822939</v>
      </c>
      <c r="K248" s="65">
        <v>13.730989415353053</v>
      </c>
      <c r="L248" s="24"/>
      <c r="M248" s="25"/>
    </row>
    <row r="249" spans="1:13" ht="15">
      <c r="A249" s="173"/>
      <c r="B249" s="12">
        <v>93</v>
      </c>
      <c r="C249" s="13">
        <v>2</v>
      </c>
      <c r="D249" s="14">
        <v>2</v>
      </c>
      <c r="E249" s="65">
        <v>0.9480397204287786</v>
      </c>
      <c r="F249" s="70">
        <v>4</v>
      </c>
      <c r="G249" s="65">
        <v>0.9999881194184804</v>
      </c>
      <c r="H249" s="65">
        <v>0.726353123962077</v>
      </c>
      <c r="I249" s="70">
        <v>3</v>
      </c>
      <c r="J249" s="65">
        <v>1.1880581519441168E-05</v>
      </c>
      <c r="K249" s="65">
        <v>23.40753995421759</v>
      </c>
      <c r="L249" s="24"/>
      <c r="M249" s="25"/>
    </row>
    <row r="250" spans="1:13" ht="15">
      <c r="A250" s="173"/>
      <c r="B250" s="12">
        <v>94</v>
      </c>
      <c r="C250" s="13">
        <v>2</v>
      </c>
      <c r="D250" s="14">
        <v>2</v>
      </c>
      <c r="E250" s="65">
        <v>0.20722864660694343</v>
      </c>
      <c r="F250" s="70">
        <v>4</v>
      </c>
      <c r="G250" s="65">
        <v>0.9999999125430722</v>
      </c>
      <c r="H250" s="65">
        <v>5.893700843090613</v>
      </c>
      <c r="I250" s="70">
        <v>3</v>
      </c>
      <c r="J250" s="65">
        <v>8.745690180653013E-08</v>
      </c>
      <c r="K250" s="65">
        <v>38.39794009959343</v>
      </c>
      <c r="L250" s="24"/>
      <c r="M250" s="25"/>
    </row>
    <row r="251" spans="1:13" ht="15">
      <c r="A251" s="173"/>
      <c r="B251" s="12">
        <v>95</v>
      </c>
      <c r="C251" s="13">
        <v>2</v>
      </c>
      <c r="D251" s="14">
        <v>2</v>
      </c>
      <c r="E251" s="65">
        <v>0.9371800997391064</v>
      </c>
      <c r="F251" s="70">
        <v>4</v>
      </c>
      <c r="G251" s="65">
        <v>0.9996751176709792</v>
      </c>
      <c r="H251" s="65">
        <v>0.8094247350048197</v>
      </c>
      <c r="I251" s="70">
        <v>3</v>
      </c>
      <c r="J251" s="65">
        <v>0.0003248823290208133</v>
      </c>
      <c r="K251" s="65">
        <v>16.872869876269537</v>
      </c>
      <c r="L251" s="24"/>
      <c r="M251" s="25"/>
    </row>
    <row r="252" spans="1:13" ht="15">
      <c r="A252" s="173"/>
      <c r="B252" s="12">
        <v>96</v>
      </c>
      <c r="C252" s="13">
        <v>2</v>
      </c>
      <c r="D252" s="14">
        <v>2</v>
      </c>
      <c r="E252" s="65">
        <v>0.5595425618125198</v>
      </c>
      <c r="F252" s="70">
        <v>4</v>
      </c>
      <c r="G252" s="65">
        <v>0.9999804397101368</v>
      </c>
      <c r="H252" s="65">
        <v>2.989747699229221</v>
      </c>
      <c r="I252" s="70">
        <v>3</v>
      </c>
      <c r="J252" s="65">
        <v>1.9560289863043242E-05</v>
      </c>
      <c r="K252" s="65">
        <v>24.67372672685372</v>
      </c>
      <c r="L252" s="24"/>
      <c r="M252" s="25"/>
    </row>
    <row r="253" spans="1:13" ht="15">
      <c r="A253" s="173"/>
      <c r="B253" s="12">
        <v>97</v>
      </c>
      <c r="C253" s="13">
        <v>2</v>
      </c>
      <c r="D253" s="14">
        <v>2</v>
      </c>
      <c r="E253" s="65">
        <v>0.898458817423688</v>
      </c>
      <c r="F253" s="70">
        <v>4</v>
      </c>
      <c r="G253" s="65">
        <v>0.9998800958973232</v>
      </c>
      <c r="H253" s="65">
        <v>1.0734668191705459</v>
      </c>
      <c r="I253" s="70">
        <v>3</v>
      </c>
      <c r="J253" s="65">
        <v>0.00011990410267689469</v>
      </c>
      <c r="K253" s="65">
        <v>19.130863554642076</v>
      </c>
      <c r="L253" s="24"/>
      <c r="M253" s="25"/>
    </row>
    <row r="254" spans="1:13" ht="15">
      <c r="A254" s="173"/>
      <c r="B254" s="12">
        <v>98</v>
      </c>
      <c r="C254" s="13">
        <v>2</v>
      </c>
      <c r="D254" s="14">
        <v>2</v>
      </c>
      <c r="E254" s="65">
        <v>0.9667470198162338</v>
      </c>
      <c r="F254" s="70">
        <v>4</v>
      </c>
      <c r="G254" s="65">
        <v>0.999950363614676</v>
      </c>
      <c r="H254" s="65">
        <v>0.5661769401043045</v>
      </c>
      <c r="I254" s="70">
        <v>3</v>
      </c>
      <c r="J254" s="65">
        <v>4.963638532390227E-05</v>
      </c>
      <c r="K254" s="65">
        <v>20.387650501048608</v>
      </c>
      <c r="L254" s="24"/>
      <c r="M254" s="25"/>
    </row>
    <row r="255" spans="1:13" ht="15">
      <c r="A255" s="173"/>
      <c r="B255" s="12">
        <v>99</v>
      </c>
      <c r="C255" s="13">
        <v>2</v>
      </c>
      <c r="D255" s="14">
        <v>2</v>
      </c>
      <c r="E255" s="65">
        <v>0.03172760311607467</v>
      </c>
      <c r="F255" s="70">
        <v>4</v>
      </c>
      <c r="G255" s="65">
        <v>0.9999999899665625</v>
      </c>
      <c r="H255" s="65">
        <v>10.578880601124638</v>
      </c>
      <c r="I255" s="70">
        <v>3</v>
      </c>
      <c r="J255" s="65">
        <v>9.94330621038806E-09</v>
      </c>
      <c r="K255" s="65">
        <v>47.431613090744506</v>
      </c>
      <c r="L255" s="24"/>
      <c r="M255" s="25"/>
    </row>
    <row r="256" spans="1:13" ht="15">
      <c r="A256" s="173"/>
      <c r="B256" s="12">
        <v>100</v>
      </c>
      <c r="C256" s="13">
        <v>2</v>
      </c>
      <c r="D256" s="14">
        <v>2</v>
      </c>
      <c r="E256" s="65">
        <v>0.9835162616485059</v>
      </c>
      <c r="F256" s="70">
        <v>4</v>
      </c>
      <c r="G256" s="65">
        <v>0.9999218694928744</v>
      </c>
      <c r="H256" s="65">
        <v>0.3871390495053786</v>
      </c>
      <c r="I256" s="70">
        <v>3</v>
      </c>
      <c r="J256" s="65">
        <v>7.813050712541845E-05</v>
      </c>
      <c r="K256" s="65">
        <v>19.301242704759915</v>
      </c>
      <c r="L256" s="24"/>
      <c r="M256" s="25"/>
    </row>
    <row r="257" spans="1:13" ht="15">
      <c r="A257" s="173"/>
      <c r="B257" s="12">
        <v>101</v>
      </c>
      <c r="C257" s="13">
        <v>3</v>
      </c>
      <c r="D257" s="14">
        <v>3</v>
      </c>
      <c r="E257" s="65">
        <v>0.021919434843323652</v>
      </c>
      <c r="F257" s="70">
        <v>4</v>
      </c>
      <c r="G257" s="65">
        <v>0.9999999968114521</v>
      </c>
      <c r="H257" s="65">
        <v>11.452850937076052</v>
      </c>
      <c r="I257" s="70">
        <v>2</v>
      </c>
      <c r="J257" s="65">
        <v>3.188547842915929E-09</v>
      </c>
      <c r="K257" s="65">
        <v>50.580251421600835</v>
      </c>
      <c r="L257" s="24"/>
      <c r="M257" s="25"/>
    </row>
    <row r="258" spans="1:13" ht="15">
      <c r="A258" s="173"/>
      <c r="B258" s="12">
        <v>102</v>
      </c>
      <c r="C258" s="13">
        <v>3</v>
      </c>
      <c r="D258" s="14">
        <v>3</v>
      </c>
      <c r="E258" s="65">
        <v>0.6422149431238509</v>
      </c>
      <c r="F258" s="70">
        <v>4</v>
      </c>
      <c r="G258" s="65">
        <v>0.9987906018650987</v>
      </c>
      <c r="H258" s="65">
        <v>2.5135285665079836</v>
      </c>
      <c r="I258" s="70">
        <v>2</v>
      </c>
      <c r="J258" s="65">
        <v>0.0012093981349013032</v>
      </c>
      <c r="K258" s="65">
        <v>15.94637321100387</v>
      </c>
      <c r="L258" s="24"/>
      <c r="M258" s="25"/>
    </row>
    <row r="259" spans="1:13" ht="15">
      <c r="A259" s="173"/>
      <c r="B259" s="12">
        <v>103</v>
      </c>
      <c r="C259" s="13">
        <v>3</v>
      </c>
      <c r="D259" s="14">
        <v>3</v>
      </c>
      <c r="E259" s="65">
        <v>0.8496236274438961</v>
      </c>
      <c r="F259" s="70">
        <v>4</v>
      </c>
      <c r="G259" s="65">
        <v>0.9999722557218861</v>
      </c>
      <c r="H259" s="65">
        <v>1.3686584120709353</v>
      </c>
      <c r="I259" s="70">
        <v>2</v>
      </c>
      <c r="J259" s="65">
        <v>2.7744278113905414E-05</v>
      </c>
      <c r="K259" s="65">
        <v>22.353564788997456</v>
      </c>
      <c r="L259" s="24"/>
      <c r="M259" s="25"/>
    </row>
    <row r="260" spans="1:13" ht="15">
      <c r="A260" s="173"/>
      <c r="B260" s="12">
        <v>104</v>
      </c>
      <c r="C260" s="13">
        <v>3</v>
      </c>
      <c r="D260" s="14">
        <v>3</v>
      </c>
      <c r="E260" s="65">
        <v>0.4905812372440399</v>
      </c>
      <c r="F260" s="70">
        <v>4</v>
      </c>
      <c r="G260" s="65">
        <v>0.9987674082418482</v>
      </c>
      <c r="H260" s="65">
        <v>3.4171882329340195</v>
      </c>
      <c r="I260" s="70">
        <v>2</v>
      </c>
      <c r="J260" s="65">
        <v>0.001232591758151813</v>
      </c>
      <c r="K260" s="65">
        <v>16.811993940913457</v>
      </c>
      <c r="L260" s="24"/>
      <c r="M260" s="25"/>
    </row>
    <row r="261" spans="1:13" ht="15">
      <c r="A261" s="173"/>
      <c r="B261" s="12">
        <v>105</v>
      </c>
      <c r="C261" s="13">
        <v>3</v>
      </c>
      <c r="D261" s="14">
        <v>3</v>
      </c>
      <c r="E261" s="65">
        <v>0.7928657544555888</v>
      </c>
      <c r="F261" s="70">
        <v>4</v>
      </c>
      <c r="G261" s="65">
        <v>0.99999819255077</v>
      </c>
      <c r="H261" s="65">
        <v>1.6881681622049658</v>
      </c>
      <c r="I261" s="70">
        <v>2</v>
      </c>
      <c r="J261" s="65">
        <v>1.8074492300100815E-06</v>
      </c>
      <c r="K261" s="65">
        <v>28.135352490948158</v>
      </c>
      <c r="L261" s="24"/>
      <c r="M261" s="25"/>
    </row>
    <row r="262" spans="1:13" ht="15">
      <c r="A262" s="173"/>
      <c r="B262" s="12">
        <v>106</v>
      </c>
      <c r="C262" s="13">
        <v>3</v>
      </c>
      <c r="D262" s="14">
        <v>3</v>
      </c>
      <c r="E262" s="65">
        <v>0.08732919478811506</v>
      </c>
      <c r="F262" s="70">
        <v>4</v>
      </c>
      <c r="G262" s="65">
        <v>0.9999994337409048</v>
      </c>
      <c r="H262" s="65">
        <v>8.11859647717987</v>
      </c>
      <c r="I262" s="70">
        <v>2</v>
      </c>
      <c r="J262" s="65">
        <v>5.662590950869922E-07</v>
      </c>
      <c r="K262" s="65">
        <v>36.88702354129011</v>
      </c>
      <c r="L262" s="24"/>
      <c r="M262" s="25"/>
    </row>
    <row r="263" spans="1:13" ht="15">
      <c r="A263" s="173"/>
      <c r="B263" s="12">
        <v>107</v>
      </c>
      <c r="C263" s="13">
        <v>3</v>
      </c>
      <c r="D263" s="14">
        <v>3</v>
      </c>
      <c r="E263" s="65">
        <v>0.012331168699459964</v>
      </c>
      <c r="F263" s="70">
        <v>4</v>
      </c>
      <c r="G263" s="65">
        <v>0.9120519990757823</v>
      </c>
      <c r="H263" s="65">
        <v>12.793305495515588</v>
      </c>
      <c r="I263" s="70">
        <v>2</v>
      </c>
      <c r="J263" s="65">
        <v>0.08794800092421784</v>
      </c>
      <c r="K263" s="65">
        <v>17.47120802299362</v>
      </c>
      <c r="L263" s="24"/>
      <c r="M263" s="25"/>
    </row>
    <row r="264" spans="1:13" ht="15">
      <c r="A264" s="173"/>
      <c r="B264" s="12">
        <v>108</v>
      </c>
      <c r="C264" s="13">
        <v>3</v>
      </c>
      <c r="D264" s="14">
        <v>3</v>
      </c>
      <c r="E264" s="65">
        <v>0.06630322269397881</v>
      </c>
      <c r="F264" s="70">
        <v>4</v>
      </c>
      <c r="G264" s="65">
        <v>0.9998264458759373</v>
      </c>
      <c r="H264" s="65">
        <v>8.799793152033239</v>
      </c>
      <c r="I264" s="70">
        <v>2</v>
      </c>
      <c r="J264" s="65">
        <v>0.0001735541240627314</v>
      </c>
      <c r="K264" s="65">
        <v>26.117488119606428</v>
      </c>
      <c r="L264" s="24"/>
      <c r="M264" s="25"/>
    </row>
    <row r="265" spans="1:13" ht="15">
      <c r="A265" s="173"/>
      <c r="B265" s="12">
        <v>109</v>
      </c>
      <c r="C265" s="13">
        <v>3</v>
      </c>
      <c r="D265" s="14">
        <v>3</v>
      </c>
      <c r="E265" s="65">
        <v>0.3101075296916269</v>
      </c>
      <c r="F265" s="70">
        <v>4</v>
      </c>
      <c r="G265" s="65">
        <v>0.999738218215145</v>
      </c>
      <c r="H265" s="65">
        <v>4.784725717502905</v>
      </c>
      <c r="I265" s="70">
        <v>2</v>
      </c>
      <c r="J265" s="65">
        <v>0.0002617817848549635</v>
      </c>
      <c r="K265" s="65">
        <v>21.280200652342042</v>
      </c>
      <c r="L265" s="24"/>
      <c r="M265" s="25"/>
    </row>
    <row r="266" spans="1:13" ht="15">
      <c r="A266" s="173"/>
      <c r="B266" s="12">
        <v>110</v>
      </c>
      <c r="C266" s="13">
        <v>3</v>
      </c>
      <c r="D266" s="14">
        <v>3</v>
      </c>
      <c r="E266" s="65">
        <v>0.15985530297950384</v>
      </c>
      <c r="F266" s="70">
        <v>4</v>
      </c>
      <c r="G266" s="65">
        <v>0.9999998647348719</v>
      </c>
      <c r="H266" s="65">
        <v>6.579407901403125</v>
      </c>
      <c r="I266" s="70">
        <v>2</v>
      </c>
      <c r="J266" s="65">
        <v>1.3526512811501921E-07</v>
      </c>
      <c r="K266" s="65">
        <v>38.21146577587042</v>
      </c>
      <c r="L266" s="24"/>
      <c r="M266" s="25"/>
    </row>
    <row r="267" spans="1:13" ht="15">
      <c r="A267" s="173"/>
      <c r="B267" s="12">
        <v>111</v>
      </c>
      <c r="C267" s="13">
        <v>3</v>
      </c>
      <c r="D267" s="14">
        <v>3</v>
      </c>
      <c r="E267" s="65">
        <v>0.5800615529915127</v>
      </c>
      <c r="F267" s="70">
        <v>4</v>
      </c>
      <c r="G267" s="65">
        <v>0.9855398579727319</v>
      </c>
      <c r="H267" s="65">
        <v>2.868533116590231</v>
      </c>
      <c r="I267" s="70">
        <v>2</v>
      </c>
      <c r="J267" s="65">
        <v>0.014460142027268216</v>
      </c>
      <c r="K267" s="65">
        <v>11.312120179450048</v>
      </c>
      <c r="L267" s="24"/>
      <c r="M267" s="25"/>
    </row>
    <row r="268" spans="1:13" ht="15">
      <c r="A268" s="173"/>
      <c r="B268" s="12">
        <v>112</v>
      </c>
      <c r="C268" s="13">
        <v>3</v>
      </c>
      <c r="D268" s="14">
        <v>3</v>
      </c>
      <c r="E268" s="65">
        <v>0.9163355234266946</v>
      </c>
      <c r="F268" s="70">
        <v>4</v>
      </c>
      <c r="G268" s="65">
        <v>0.9982235791404505</v>
      </c>
      <c r="H268" s="65">
        <v>0.9563865273244703</v>
      </c>
      <c r="I268" s="70">
        <v>2</v>
      </c>
      <c r="J268" s="65">
        <v>0.001776420859549668</v>
      </c>
      <c r="K268" s="65">
        <v>13.619139910228254</v>
      </c>
      <c r="L268" s="24"/>
      <c r="M268" s="25"/>
    </row>
    <row r="269" spans="1:13" ht="15">
      <c r="A269" s="173"/>
      <c r="B269" s="12">
        <v>113</v>
      </c>
      <c r="C269" s="13">
        <v>3</v>
      </c>
      <c r="D269" s="14">
        <v>3</v>
      </c>
      <c r="E269" s="65">
        <v>0.9015741965658258</v>
      </c>
      <c r="F269" s="70">
        <v>4</v>
      </c>
      <c r="G269" s="65">
        <v>0.9997827971337923</v>
      </c>
      <c r="H269" s="65">
        <v>1.0535245170289533</v>
      </c>
      <c r="I269" s="70">
        <v>2</v>
      </c>
      <c r="J269" s="65">
        <v>0.00021720286620766907</v>
      </c>
      <c r="K269" s="65">
        <v>17.922447611759935</v>
      </c>
      <c r="L269" s="24"/>
      <c r="M269" s="25"/>
    </row>
    <row r="270" spans="1:13" ht="15">
      <c r="A270" s="173"/>
      <c r="B270" s="12">
        <v>114</v>
      </c>
      <c r="C270" s="13">
        <v>3</v>
      </c>
      <c r="D270" s="14">
        <v>3</v>
      </c>
      <c r="E270" s="65">
        <v>0.37018901342720145</v>
      </c>
      <c r="F270" s="70">
        <v>4</v>
      </c>
      <c r="G270" s="65">
        <v>0.9997748746887397</v>
      </c>
      <c r="H270" s="65">
        <v>4.274024913628116</v>
      </c>
      <c r="I270" s="70">
        <v>2</v>
      </c>
      <c r="J270" s="65">
        <v>0.0002251253112602803</v>
      </c>
      <c r="K270" s="65">
        <v>21.071281356032987</v>
      </c>
      <c r="L270" s="24"/>
      <c r="M270" s="25"/>
    </row>
    <row r="271" spans="1:13" ht="15">
      <c r="A271" s="173"/>
      <c r="B271" s="12">
        <v>115</v>
      </c>
      <c r="C271" s="13">
        <v>3</v>
      </c>
      <c r="D271" s="14">
        <v>3</v>
      </c>
      <c r="E271" s="65">
        <v>0.025001715606670968</v>
      </c>
      <c r="F271" s="70">
        <v>4</v>
      </c>
      <c r="G271" s="65">
        <v>0.9999991589034689</v>
      </c>
      <c r="H271" s="65">
        <v>11.143124905317062</v>
      </c>
      <c r="I271" s="70">
        <v>2</v>
      </c>
      <c r="J271" s="65">
        <v>8.410965311775172E-07</v>
      </c>
      <c r="K271" s="65">
        <v>39.120242027396145</v>
      </c>
      <c r="L271" s="24"/>
      <c r="M271" s="25"/>
    </row>
    <row r="272" spans="1:13" ht="15">
      <c r="A272" s="173"/>
      <c r="B272" s="12">
        <v>116</v>
      </c>
      <c r="C272" s="13">
        <v>3</v>
      </c>
      <c r="D272" s="14">
        <v>3</v>
      </c>
      <c r="E272" s="65">
        <v>0.38870832420377216</v>
      </c>
      <c r="F272" s="70">
        <v>4</v>
      </c>
      <c r="G272" s="65">
        <v>0.9999715989696387</v>
      </c>
      <c r="H272" s="65">
        <v>4.129921616632397</v>
      </c>
      <c r="I272" s="70">
        <v>2</v>
      </c>
      <c r="J272" s="65">
        <v>2.840103036126552E-05</v>
      </c>
      <c r="K272" s="65">
        <v>25.068035080022998</v>
      </c>
      <c r="L272" s="24"/>
      <c r="M272" s="25"/>
    </row>
    <row r="273" spans="1:13" ht="15">
      <c r="A273" s="173"/>
      <c r="B273" s="12">
        <v>117</v>
      </c>
      <c r="C273" s="13">
        <v>3</v>
      </c>
      <c r="D273" s="14">
        <v>3</v>
      </c>
      <c r="E273" s="65">
        <v>0.7221214483795015</v>
      </c>
      <c r="F273" s="70">
        <v>4</v>
      </c>
      <c r="G273" s="65">
        <v>0.9934047936615108</v>
      </c>
      <c r="H273" s="65">
        <v>2.0741574586505402</v>
      </c>
      <c r="I273" s="70">
        <v>2</v>
      </c>
      <c r="J273" s="65">
        <v>0.006595206338489297</v>
      </c>
      <c r="K273" s="65">
        <v>12.103747769414163</v>
      </c>
      <c r="L273" s="24"/>
      <c r="M273" s="25"/>
    </row>
    <row r="274" spans="1:13" ht="15">
      <c r="A274" s="173"/>
      <c r="B274" s="12">
        <v>118</v>
      </c>
      <c r="C274" s="13">
        <v>3</v>
      </c>
      <c r="D274" s="14">
        <v>3</v>
      </c>
      <c r="E274" s="65">
        <v>0.01396532149557576</v>
      </c>
      <c r="F274" s="70">
        <v>4</v>
      </c>
      <c r="G274" s="65">
        <v>0.9999987034344253</v>
      </c>
      <c r="H274" s="65">
        <v>12.505056362062504</v>
      </c>
      <c r="I274" s="70">
        <v>2</v>
      </c>
      <c r="J274" s="65">
        <v>1.29656557472901E-06</v>
      </c>
      <c r="K274" s="65">
        <v>39.61663707888012</v>
      </c>
      <c r="L274" s="24"/>
      <c r="M274" s="25"/>
    </row>
    <row r="275" spans="1:13" ht="15">
      <c r="A275" s="173"/>
      <c r="B275" s="12">
        <v>119</v>
      </c>
      <c r="C275" s="13">
        <v>3</v>
      </c>
      <c r="D275" s="14">
        <v>3</v>
      </c>
      <c r="E275" s="65">
        <v>0.00046016935237354697</v>
      </c>
      <c r="F275" s="70">
        <v>4</v>
      </c>
      <c r="G275" s="65">
        <v>0.9999999997352491</v>
      </c>
      <c r="H275" s="65">
        <v>20.17991158831068</v>
      </c>
      <c r="I275" s="70">
        <v>2</v>
      </c>
      <c r="J275" s="65">
        <v>2.6475092027605013E-10</v>
      </c>
      <c r="K275" s="65">
        <v>64.28437489864918</v>
      </c>
      <c r="L275" s="24"/>
      <c r="M275" s="25"/>
    </row>
    <row r="276" spans="1:13" ht="15">
      <c r="A276" s="173"/>
      <c r="B276" s="12">
        <v>120</v>
      </c>
      <c r="C276" s="13">
        <v>3</v>
      </c>
      <c r="D276" s="14">
        <v>3</v>
      </c>
      <c r="E276" s="65">
        <v>0.061408209748720376</v>
      </c>
      <c r="F276" s="70">
        <v>4</v>
      </c>
      <c r="G276" s="65">
        <v>0.6966952696622549</v>
      </c>
      <c r="H276" s="65">
        <v>8.987678063699615</v>
      </c>
      <c r="I276" s="70">
        <v>2</v>
      </c>
      <c r="J276" s="65">
        <v>0.303304730337745</v>
      </c>
      <c r="K276" s="65">
        <v>10.650898266844765</v>
      </c>
      <c r="L276" s="24"/>
      <c r="M276" s="25"/>
    </row>
    <row r="277" spans="1:13" ht="15">
      <c r="A277" s="173"/>
      <c r="B277" s="12">
        <v>121</v>
      </c>
      <c r="C277" s="13">
        <v>3</v>
      </c>
      <c r="D277" s="14">
        <v>3</v>
      </c>
      <c r="E277" s="65">
        <v>0.6757678348951368</v>
      </c>
      <c r="F277" s="70">
        <v>4</v>
      </c>
      <c r="G277" s="65">
        <v>0.9999933110345763</v>
      </c>
      <c r="H277" s="65">
        <v>2.3274945297415637</v>
      </c>
      <c r="I277" s="70">
        <v>2</v>
      </c>
      <c r="J277" s="65">
        <v>6.688965423751078E-06</v>
      </c>
      <c r="K277" s="65">
        <v>26.157583833690268</v>
      </c>
      <c r="L277" s="24"/>
      <c r="M277" s="25"/>
    </row>
    <row r="278" spans="1:13" ht="15">
      <c r="A278" s="173"/>
      <c r="B278" s="12">
        <v>122</v>
      </c>
      <c r="C278" s="13">
        <v>3</v>
      </c>
      <c r="D278" s="14">
        <v>3</v>
      </c>
      <c r="E278" s="65">
        <v>0.3336577179979137</v>
      </c>
      <c r="F278" s="70">
        <v>4</v>
      </c>
      <c r="G278" s="65">
        <v>0.9990129836337677</v>
      </c>
      <c r="H278" s="65">
        <v>4.575767438525014</v>
      </c>
      <c r="I278" s="70">
        <v>2</v>
      </c>
      <c r="J278" s="65">
        <v>0.000987016366232292</v>
      </c>
      <c r="K278" s="65">
        <v>18.415440304695</v>
      </c>
      <c r="L278" s="24"/>
      <c r="M278" s="25"/>
    </row>
    <row r="279" spans="1:13" ht="15">
      <c r="A279" s="173"/>
      <c r="B279" s="12">
        <v>123</v>
      </c>
      <c r="C279" s="13">
        <v>3</v>
      </c>
      <c r="D279" s="14">
        <v>3</v>
      </c>
      <c r="E279" s="65">
        <v>0.010675061688191677</v>
      </c>
      <c r="F279" s="70">
        <v>4</v>
      </c>
      <c r="G279" s="65">
        <v>0.9999992295419905</v>
      </c>
      <c r="H279" s="65">
        <v>13.126260153963463</v>
      </c>
      <c r="I279" s="70">
        <v>2</v>
      </c>
      <c r="J279" s="65">
        <v>7.704580095789779E-07</v>
      </c>
      <c r="K279" s="65">
        <v>41.27881997564192</v>
      </c>
      <c r="L279" s="24"/>
      <c r="M279" s="25"/>
    </row>
    <row r="280" spans="1:13" ht="15">
      <c r="A280" s="173"/>
      <c r="B280" s="12">
        <v>124</v>
      </c>
      <c r="C280" s="13">
        <v>3</v>
      </c>
      <c r="D280" s="14">
        <v>3</v>
      </c>
      <c r="E280" s="65">
        <v>0.43445114966166365</v>
      </c>
      <c r="F280" s="70">
        <v>4</v>
      </c>
      <c r="G280" s="65">
        <v>0.8929879198863068</v>
      </c>
      <c r="H280" s="65">
        <v>3.7950612808043704</v>
      </c>
      <c r="I280" s="70">
        <v>2</v>
      </c>
      <c r="J280" s="65">
        <v>0.10701208011369326</v>
      </c>
      <c r="K280" s="65">
        <v>8.038323934552134</v>
      </c>
      <c r="L280" s="24"/>
      <c r="M280" s="25"/>
    </row>
    <row r="281" spans="1:13" ht="15">
      <c r="A281" s="173"/>
      <c r="B281" s="12">
        <v>125</v>
      </c>
      <c r="C281" s="13">
        <v>3</v>
      </c>
      <c r="D281" s="14">
        <v>3</v>
      </c>
      <c r="E281" s="65">
        <v>0.8743364540691618</v>
      </c>
      <c r="F281" s="70">
        <v>4</v>
      </c>
      <c r="G281" s="65">
        <v>0.9999042857797733</v>
      </c>
      <c r="H281" s="65">
        <v>1.2227651301763163</v>
      </c>
      <c r="I281" s="70">
        <v>2</v>
      </c>
      <c r="J281" s="65">
        <v>9.571422022665682E-05</v>
      </c>
      <c r="K281" s="65">
        <v>19.730861050241902</v>
      </c>
      <c r="L281" s="24"/>
      <c r="M281" s="25"/>
    </row>
    <row r="282" spans="1:13" ht="15">
      <c r="A282" s="173"/>
      <c r="B282" s="12">
        <v>126</v>
      </c>
      <c r="C282" s="13">
        <v>3</v>
      </c>
      <c r="D282" s="14">
        <v>3</v>
      </c>
      <c r="E282" s="65">
        <v>0.20353762227985817</v>
      </c>
      <c r="F282" s="70">
        <v>4</v>
      </c>
      <c r="G282" s="65">
        <v>0.9966019932333742</v>
      </c>
      <c r="H282" s="65">
        <v>5.941792473285379</v>
      </c>
      <c r="I282" s="70">
        <v>2</v>
      </c>
      <c r="J282" s="65">
        <v>0.0033980067666257775</v>
      </c>
      <c r="K282" s="65">
        <v>17.304117415836572</v>
      </c>
      <c r="L282" s="24"/>
      <c r="M282" s="25"/>
    </row>
    <row r="283" spans="1:13" ht="15">
      <c r="A283" s="173"/>
      <c r="B283" s="12">
        <v>127</v>
      </c>
      <c r="C283" s="13">
        <v>3</v>
      </c>
      <c r="D283" s="14">
        <v>3</v>
      </c>
      <c r="E283" s="65">
        <v>0.38642258877334773</v>
      </c>
      <c r="F283" s="70">
        <v>4</v>
      </c>
      <c r="G283" s="65">
        <v>0.7944245398417591</v>
      </c>
      <c r="H283" s="65">
        <v>4.147417094352375</v>
      </c>
      <c r="I283" s="70">
        <v>2</v>
      </c>
      <c r="J283" s="65">
        <v>0.20557546015824088</v>
      </c>
      <c r="K283" s="65">
        <v>6.851026762438269</v>
      </c>
      <c r="L283" s="24"/>
      <c r="M283" s="25"/>
    </row>
    <row r="284" spans="1:13" ht="15">
      <c r="A284" s="173"/>
      <c r="B284" s="12">
        <v>128</v>
      </c>
      <c r="C284" s="13">
        <v>3</v>
      </c>
      <c r="D284" s="14">
        <v>3</v>
      </c>
      <c r="E284" s="65">
        <v>0.47656789401284105</v>
      </c>
      <c r="F284" s="70">
        <v>4</v>
      </c>
      <c r="G284" s="65">
        <v>0.856233016135061</v>
      </c>
      <c r="H284" s="65">
        <v>3.5086264017472617</v>
      </c>
      <c r="I284" s="70">
        <v>2</v>
      </c>
      <c r="J284" s="65">
        <v>0.143766983864939</v>
      </c>
      <c r="K284" s="65">
        <v>7.0773238675169825</v>
      </c>
      <c r="L284" s="24"/>
      <c r="M284" s="25"/>
    </row>
    <row r="285" spans="1:13" ht="15">
      <c r="A285" s="173"/>
      <c r="B285" s="12">
        <v>129</v>
      </c>
      <c r="C285" s="13">
        <v>3</v>
      </c>
      <c r="D285" s="14">
        <v>3</v>
      </c>
      <c r="E285" s="65">
        <v>0.9213136140682162</v>
      </c>
      <c r="F285" s="70">
        <v>4</v>
      </c>
      <c r="G285" s="65">
        <v>0.9999862371857914</v>
      </c>
      <c r="H285" s="65">
        <v>0.9224811169436242</v>
      </c>
      <c r="I285" s="70">
        <v>2</v>
      </c>
      <c r="J285" s="65">
        <v>1.3762814208624115E-05</v>
      </c>
      <c r="K285" s="65">
        <v>23.30953404191589</v>
      </c>
      <c r="L285" s="24"/>
      <c r="M285" s="25"/>
    </row>
    <row r="286" spans="1:13" ht="15">
      <c r="A286" s="173"/>
      <c r="B286" s="12">
        <v>130</v>
      </c>
      <c r="C286" s="13">
        <v>3</v>
      </c>
      <c r="D286" s="14">
        <v>3</v>
      </c>
      <c r="E286" s="65">
        <v>0.039965754632155674</v>
      </c>
      <c r="F286" s="70">
        <v>4</v>
      </c>
      <c r="G286" s="65">
        <v>0.8410079719438038</v>
      </c>
      <c r="H286" s="65">
        <v>10.027573981615141</v>
      </c>
      <c r="I286" s="70">
        <v>2</v>
      </c>
      <c r="J286" s="65">
        <v>0.15899202805619617</v>
      </c>
      <c r="K286" s="65">
        <v>13.359068133816551</v>
      </c>
      <c r="L286" s="24"/>
      <c r="M286" s="25"/>
    </row>
    <row r="287" spans="1:13" ht="15">
      <c r="A287" s="173"/>
      <c r="B287" s="12">
        <v>131</v>
      </c>
      <c r="C287" s="13">
        <v>3</v>
      </c>
      <c r="D287" s="14">
        <v>3</v>
      </c>
      <c r="E287" s="65">
        <v>0.18486225347873542</v>
      </c>
      <c r="F287" s="70">
        <v>4</v>
      </c>
      <c r="G287" s="65">
        <v>0.9998285972677603</v>
      </c>
      <c r="H287" s="65">
        <v>6.197701993547394</v>
      </c>
      <c r="I287" s="70">
        <v>2</v>
      </c>
      <c r="J287" s="65">
        <v>0.0001714027322396156</v>
      </c>
      <c r="K287" s="65">
        <v>23.54034838111353</v>
      </c>
      <c r="L287" s="24"/>
      <c r="M287" s="25"/>
    </row>
    <row r="288" spans="1:13" ht="15">
      <c r="A288" s="173"/>
      <c r="B288" s="12">
        <v>132</v>
      </c>
      <c r="C288" s="13">
        <v>3</v>
      </c>
      <c r="D288" s="14">
        <v>3</v>
      </c>
      <c r="E288" s="65">
        <v>0.010726869243800232</v>
      </c>
      <c r="F288" s="70">
        <v>4</v>
      </c>
      <c r="G288" s="65">
        <v>0.9992263558713652</v>
      </c>
      <c r="H288" s="65">
        <v>13.115101393326878</v>
      </c>
      <c r="I288" s="70">
        <v>2</v>
      </c>
      <c r="J288" s="65">
        <v>0.0007736441286347701</v>
      </c>
      <c r="K288" s="65">
        <v>27.442350650700252</v>
      </c>
      <c r="L288" s="24"/>
      <c r="M288" s="25"/>
    </row>
    <row r="289" spans="1:13" ht="15">
      <c r="A289" s="173"/>
      <c r="B289" s="12">
        <v>133</v>
      </c>
      <c r="C289" s="13">
        <v>3</v>
      </c>
      <c r="D289" s="14">
        <v>3</v>
      </c>
      <c r="E289" s="65">
        <v>0.7384759035782833</v>
      </c>
      <c r="F289" s="70">
        <v>4</v>
      </c>
      <c r="G289" s="65">
        <v>0.9999969485649268</v>
      </c>
      <c r="H289" s="65">
        <v>1.985228606306594</v>
      </c>
      <c r="I289" s="70">
        <v>2</v>
      </c>
      <c r="J289" s="65">
        <v>3.0514350731280237E-06</v>
      </c>
      <c r="K289" s="65">
        <v>27.385019627873366</v>
      </c>
      <c r="L289" s="24"/>
      <c r="M289" s="25"/>
    </row>
    <row r="290" spans="1:13" ht="15">
      <c r="A290" s="173"/>
      <c r="B290" s="12">
        <v>134</v>
      </c>
      <c r="C290" s="13">
        <v>3</v>
      </c>
      <c r="D290" s="15" t="s">
        <v>19</v>
      </c>
      <c r="E290" s="65">
        <v>0.2618863088915514</v>
      </c>
      <c r="F290" s="70">
        <v>4</v>
      </c>
      <c r="G290" s="65">
        <v>0.7876237564213731</v>
      </c>
      <c r="H290" s="65">
        <v>5.25745318001466</v>
      </c>
      <c r="I290" s="70">
        <v>3</v>
      </c>
      <c r="J290" s="65">
        <v>0.21237624357862692</v>
      </c>
      <c r="K290" s="65">
        <v>7.878775327634667</v>
      </c>
      <c r="L290" s="24"/>
      <c r="M290" s="25"/>
    </row>
    <row r="291" spans="1:13" ht="15">
      <c r="A291" s="173"/>
      <c r="B291" s="12">
        <v>135</v>
      </c>
      <c r="C291" s="13">
        <v>3</v>
      </c>
      <c r="D291" s="14">
        <v>3</v>
      </c>
      <c r="E291" s="65">
        <v>0.0010327100402817804</v>
      </c>
      <c r="F291" s="70">
        <v>4</v>
      </c>
      <c r="G291" s="65">
        <v>0.8421802158360477</v>
      </c>
      <c r="H291" s="65">
        <v>18.395468806530324</v>
      </c>
      <c r="I291" s="70">
        <v>2</v>
      </c>
      <c r="J291" s="65">
        <v>0.15781978416395237</v>
      </c>
      <c r="K291" s="65">
        <v>21.744549304364273</v>
      </c>
      <c r="L291" s="24"/>
      <c r="M291" s="25"/>
    </row>
    <row r="292" spans="1:13" ht="15">
      <c r="A292" s="173"/>
      <c r="B292" s="12">
        <v>136</v>
      </c>
      <c r="C292" s="13">
        <v>3</v>
      </c>
      <c r="D292" s="14">
        <v>3</v>
      </c>
      <c r="E292" s="65">
        <v>0.048051650772014044</v>
      </c>
      <c r="F292" s="70">
        <v>4</v>
      </c>
      <c r="G292" s="65">
        <v>0.9999980092647789</v>
      </c>
      <c r="H292" s="65">
        <v>9.583894709130146</v>
      </c>
      <c r="I292" s="70">
        <v>2</v>
      </c>
      <c r="J292" s="65">
        <v>1.990735221025257E-06</v>
      </c>
      <c r="K292" s="65">
        <v>35.83790378697367</v>
      </c>
      <c r="L292" s="24"/>
      <c r="M292" s="25"/>
    </row>
    <row r="293" spans="1:13" ht="15">
      <c r="A293" s="173"/>
      <c r="B293" s="12">
        <v>137</v>
      </c>
      <c r="C293" s="13">
        <v>3</v>
      </c>
      <c r="D293" s="14">
        <v>3</v>
      </c>
      <c r="E293" s="65">
        <v>0.1371892358958768</v>
      </c>
      <c r="F293" s="70">
        <v>4</v>
      </c>
      <c r="G293" s="65">
        <v>0.9999992104951643</v>
      </c>
      <c r="H293" s="65">
        <v>6.975488380695781</v>
      </c>
      <c r="I293" s="70">
        <v>2</v>
      </c>
      <c r="J293" s="65">
        <v>7.895048357439235E-07</v>
      </c>
      <c r="K293" s="65">
        <v>35.079206558081495</v>
      </c>
      <c r="L293" s="24"/>
      <c r="M293" s="25"/>
    </row>
    <row r="294" spans="1:13" ht="15">
      <c r="A294" s="173"/>
      <c r="B294" s="12">
        <v>138</v>
      </c>
      <c r="C294" s="13">
        <v>3</v>
      </c>
      <c r="D294" s="14">
        <v>3</v>
      </c>
      <c r="E294" s="65">
        <v>0.502489656847836</v>
      </c>
      <c r="F294" s="70">
        <v>4</v>
      </c>
      <c r="G294" s="65">
        <v>0.9929462688754814</v>
      </c>
      <c r="H294" s="65">
        <v>3.340827166206324</v>
      </c>
      <c r="I294" s="70">
        <v>2</v>
      </c>
      <c r="J294" s="65">
        <v>0.00705373112451858</v>
      </c>
      <c r="K294" s="65">
        <v>13.235066842885615</v>
      </c>
      <c r="L294" s="24"/>
      <c r="M294" s="25"/>
    </row>
    <row r="295" spans="1:13" ht="15">
      <c r="A295" s="173"/>
      <c r="B295" s="12">
        <v>139</v>
      </c>
      <c r="C295" s="13">
        <v>3</v>
      </c>
      <c r="D295" s="14">
        <v>3</v>
      </c>
      <c r="E295" s="65">
        <v>0.35978278184805984</v>
      </c>
      <c r="F295" s="70">
        <v>4</v>
      </c>
      <c r="G295" s="65">
        <v>0.7877957633024096</v>
      </c>
      <c r="H295" s="65">
        <v>4.357479139945833</v>
      </c>
      <c r="I295" s="70">
        <v>2</v>
      </c>
      <c r="J295" s="65">
        <v>0.21220423669759048</v>
      </c>
      <c r="K295" s="65">
        <v>6.980858502085641</v>
      </c>
      <c r="L295" s="24"/>
      <c r="M295" s="25"/>
    </row>
    <row r="296" spans="1:13" ht="15">
      <c r="A296" s="173"/>
      <c r="B296" s="12">
        <v>140</v>
      </c>
      <c r="C296" s="13">
        <v>3</v>
      </c>
      <c r="D296" s="14">
        <v>3</v>
      </c>
      <c r="E296" s="65">
        <v>0.6509751291740629</v>
      </c>
      <c r="F296" s="70">
        <v>4</v>
      </c>
      <c r="G296" s="65">
        <v>0.9990710193334184</v>
      </c>
      <c r="H296" s="65">
        <v>2.464659002204877</v>
      </c>
      <c r="I296" s="70">
        <v>2</v>
      </c>
      <c r="J296" s="65">
        <v>0.0009289806665816534</v>
      </c>
      <c r="K296" s="65">
        <v>16.425645438064354</v>
      </c>
      <c r="L296" s="24"/>
      <c r="M296" s="25"/>
    </row>
    <row r="297" spans="1:13" ht="15">
      <c r="A297" s="173"/>
      <c r="B297" s="12">
        <v>141</v>
      </c>
      <c r="C297" s="13">
        <v>3</v>
      </c>
      <c r="D297" s="14">
        <v>3</v>
      </c>
      <c r="E297" s="65">
        <v>0.31399821296518027</v>
      </c>
      <c r="F297" s="70">
        <v>4</v>
      </c>
      <c r="G297" s="65">
        <v>0.9999988919912395</v>
      </c>
      <c r="H297" s="65">
        <v>4.749327284034349</v>
      </c>
      <c r="I297" s="70">
        <v>2</v>
      </c>
      <c r="J297" s="65">
        <v>1.1080087604610394E-06</v>
      </c>
      <c r="K297" s="65">
        <v>32.17521719424991</v>
      </c>
      <c r="L297" s="24"/>
      <c r="M297" s="25"/>
    </row>
    <row r="298" spans="1:13" ht="15">
      <c r="A298" s="173"/>
      <c r="B298" s="12">
        <v>142</v>
      </c>
      <c r="C298" s="13">
        <v>3</v>
      </c>
      <c r="D298" s="14">
        <v>3</v>
      </c>
      <c r="E298" s="65">
        <v>0.014771353175691126</v>
      </c>
      <c r="F298" s="70">
        <v>4</v>
      </c>
      <c r="G298" s="65">
        <v>0.9993842567122674</v>
      </c>
      <c r="H298" s="65">
        <v>12.374788530453177</v>
      </c>
      <c r="I298" s="70">
        <v>2</v>
      </c>
      <c r="J298" s="65">
        <v>0.0006157432877326129</v>
      </c>
      <c r="K298" s="65">
        <v>27.15891750855241</v>
      </c>
      <c r="L298" s="24"/>
      <c r="M298" s="25"/>
    </row>
    <row r="299" spans="1:13" ht="15">
      <c r="A299" s="173"/>
      <c r="B299" s="12">
        <v>143</v>
      </c>
      <c r="C299" s="13">
        <v>3</v>
      </c>
      <c r="D299" s="14">
        <v>3</v>
      </c>
      <c r="E299" s="65">
        <v>0.6422149431238509</v>
      </c>
      <c r="F299" s="70">
        <v>4</v>
      </c>
      <c r="G299" s="65">
        <v>0.9987906018650987</v>
      </c>
      <c r="H299" s="65">
        <v>2.5135285665079836</v>
      </c>
      <c r="I299" s="70">
        <v>2</v>
      </c>
      <c r="J299" s="65">
        <v>0.0012093981349013032</v>
      </c>
      <c r="K299" s="65">
        <v>15.94637321100387</v>
      </c>
      <c r="L299" s="24"/>
      <c r="M299" s="25"/>
    </row>
    <row r="300" spans="1:13" ht="15">
      <c r="A300" s="173"/>
      <c r="B300" s="12">
        <v>144</v>
      </c>
      <c r="C300" s="13">
        <v>3</v>
      </c>
      <c r="D300" s="14">
        <v>3</v>
      </c>
      <c r="E300" s="65">
        <v>0.7296626214156908</v>
      </c>
      <c r="F300" s="70">
        <v>4</v>
      </c>
      <c r="G300" s="65">
        <v>0.9999990021404331</v>
      </c>
      <c r="H300" s="65">
        <v>2.0331442151836407</v>
      </c>
      <c r="I300" s="70">
        <v>2</v>
      </c>
      <c r="J300" s="65">
        <v>9.97859566804194E-07</v>
      </c>
      <c r="K300" s="65">
        <v>29.66844878978598</v>
      </c>
      <c r="L300" s="24"/>
      <c r="M300" s="25"/>
    </row>
    <row r="301" spans="1:13" ht="15">
      <c r="A301" s="173"/>
      <c r="B301" s="12">
        <v>145</v>
      </c>
      <c r="C301" s="13">
        <v>3</v>
      </c>
      <c r="D301" s="14">
        <v>3</v>
      </c>
      <c r="E301" s="65">
        <v>0.1551392667955208</v>
      </c>
      <c r="F301" s="70">
        <v>4</v>
      </c>
      <c r="G301" s="65">
        <v>0.9999997961121265</v>
      </c>
      <c r="H301" s="65">
        <v>6.6573982730519585</v>
      </c>
      <c r="I301" s="70">
        <v>2</v>
      </c>
      <c r="J301" s="65">
        <v>2.0388787340915166E-07</v>
      </c>
      <c r="K301" s="65">
        <v>37.46878913399804</v>
      </c>
      <c r="L301" s="24"/>
      <c r="M301" s="25"/>
    </row>
    <row r="302" spans="1:13" ht="15">
      <c r="A302" s="173"/>
      <c r="B302" s="12">
        <v>146</v>
      </c>
      <c r="C302" s="13">
        <v>3</v>
      </c>
      <c r="D302" s="14">
        <v>3</v>
      </c>
      <c r="E302" s="65">
        <v>0.09912712485621154</v>
      </c>
      <c r="F302" s="70">
        <v>4</v>
      </c>
      <c r="G302" s="65">
        <v>0.9999114810045104</v>
      </c>
      <c r="H302" s="65">
        <v>7.801475922480549</v>
      </c>
      <c r="I302" s="70">
        <v>2</v>
      </c>
      <c r="J302" s="65">
        <v>8.851899548961835E-05</v>
      </c>
      <c r="K302" s="65">
        <v>26.46588565801574</v>
      </c>
      <c r="L302" s="24"/>
      <c r="M302" s="25"/>
    </row>
    <row r="303" spans="1:13" ht="15">
      <c r="A303" s="173"/>
      <c r="B303" s="12">
        <v>147</v>
      </c>
      <c r="C303" s="13">
        <v>3</v>
      </c>
      <c r="D303" s="14">
        <v>3</v>
      </c>
      <c r="E303" s="65">
        <v>0.34528997241669185</v>
      </c>
      <c r="F303" s="70">
        <v>4</v>
      </c>
      <c r="G303" s="65">
        <v>0.9929155322335673</v>
      </c>
      <c r="H303" s="65">
        <v>4.47694495148683</v>
      </c>
      <c r="I303" s="70">
        <v>2</v>
      </c>
      <c r="J303" s="65">
        <v>0.007084467766432624</v>
      </c>
      <c r="K303" s="65">
        <v>14.36242664764341</v>
      </c>
      <c r="L303" s="24"/>
      <c r="M303" s="25"/>
    </row>
    <row r="304" spans="1:13" ht="15">
      <c r="A304" s="173"/>
      <c r="B304" s="12">
        <v>148</v>
      </c>
      <c r="C304" s="13">
        <v>3</v>
      </c>
      <c r="D304" s="14">
        <v>3</v>
      </c>
      <c r="E304" s="65">
        <v>0.8635097934602793</v>
      </c>
      <c r="F304" s="70">
        <v>4</v>
      </c>
      <c r="G304" s="65">
        <v>0.9966570074594812</v>
      </c>
      <c r="H304" s="65">
        <v>1.2873991731866767</v>
      </c>
      <c r="I304" s="70">
        <v>2</v>
      </c>
      <c r="J304" s="65">
        <v>0.0033429925405188458</v>
      </c>
      <c r="K304" s="65">
        <v>12.682479793377325</v>
      </c>
      <c r="L304" s="24"/>
      <c r="M304" s="25"/>
    </row>
    <row r="305" spans="1:13" ht="15">
      <c r="A305" s="173"/>
      <c r="B305" s="12">
        <v>149</v>
      </c>
      <c r="C305" s="13">
        <v>3</v>
      </c>
      <c r="D305" s="14">
        <v>3</v>
      </c>
      <c r="E305" s="65">
        <v>0.19517180975197712</v>
      </c>
      <c r="F305" s="70">
        <v>4</v>
      </c>
      <c r="G305" s="65">
        <v>0.999986614279411</v>
      </c>
      <c r="H305" s="65">
        <v>6.053725184784992</v>
      </c>
      <c r="I305" s="70">
        <v>2</v>
      </c>
      <c r="J305" s="65">
        <v>1.3385720589037355E-05</v>
      </c>
      <c r="K305" s="65">
        <v>28.49634250691674</v>
      </c>
      <c r="L305" s="24"/>
      <c r="M305" s="25"/>
    </row>
    <row r="306" spans="1:13" ht="15.75" thickBot="1">
      <c r="A306" s="175"/>
      <c r="B306" s="26">
        <v>150</v>
      </c>
      <c r="C306" s="27">
        <v>3</v>
      </c>
      <c r="D306" s="28">
        <v>3</v>
      </c>
      <c r="E306" s="68">
        <v>0.382868322441349</v>
      </c>
      <c r="F306" s="73">
        <v>4</v>
      </c>
      <c r="G306" s="68">
        <v>0.9794119370264947</v>
      </c>
      <c r="H306" s="68">
        <v>4.17478067546457</v>
      </c>
      <c r="I306" s="73">
        <v>2</v>
      </c>
      <c r="J306" s="68">
        <v>0.020588062973505353</v>
      </c>
      <c r="K306" s="68">
        <v>11.899262448987413</v>
      </c>
      <c r="L306" s="7"/>
      <c r="M306" s="8"/>
    </row>
    <row r="307" spans="1:13" ht="15">
      <c r="A307" s="176" t="s">
        <v>22</v>
      </c>
      <c r="B307" s="177"/>
      <c r="C307" s="177"/>
      <c r="D307" s="177"/>
      <c r="E307" s="177"/>
      <c r="F307" s="177"/>
      <c r="G307" s="177"/>
      <c r="H307" s="1"/>
      <c r="I307" s="1"/>
      <c r="J307" s="1"/>
      <c r="K307" s="1"/>
      <c r="L307" s="1"/>
      <c r="M307" s="1"/>
    </row>
    <row r="308" spans="1:13" ht="15">
      <c r="A308" s="176" t="s">
        <v>23</v>
      </c>
      <c r="B308" s="177"/>
      <c r="C308" s="177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5">
      <c r="A309" s="176" t="s">
        <v>24</v>
      </c>
      <c r="B309" s="177"/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"/>
    </row>
  </sheetData>
  <sheetProtection/>
  <mergeCells count="23">
    <mergeCell ref="A309:L309"/>
    <mergeCell ref="A1:M1"/>
    <mergeCell ref="R4:T4"/>
    <mergeCell ref="P4:Q4"/>
    <mergeCell ref="N3:T3"/>
    <mergeCell ref="I4:I5"/>
    <mergeCell ref="J4:J5"/>
    <mergeCell ref="E4:F4"/>
    <mergeCell ref="G4:G5"/>
    <mergeCell ref="H4:H5"/>
    <mergeCell ref="A157:A306"/>
    <mergeCell ref="A307:G307"/>
    <mergeCell ref="A308:C308"/>
    <mergeCell ref="K4:K5"/>
    <mergeCell ref="L4:L5"/>
    <mergeCell ref="M4:M5"/>
    <mergeCell ref="A6:A156"/>
    <mergeCell ref="A2:M2"/>
    <mergeCell ref="C3:C5"/>
    <mergeCell ref="D3:H3"/>
    <mergeCell ref="I3:K3"/>
    <mergeCell ref="L3:M3"/>
    <mergeCell ref="D4:D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5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24" sqref="C24"/>
    </sheetView>
  </sheetViews>
  <sheetFormatPr defaultColWidth="9.140625" defaultRowHeight="15"/>
  <cols>
    <col min="1" max="1" width="13.421875" style="0" customWidth="1"/>
    <col min="5" max="5" width="4.00390625" style="0" customWidth="1"/>
    <col min="6" max="6" width="5.8515625" style="63" bestFit="1" customWidth="1"/>
    <col min="7" max="7" width="9.421875" style="0" customWidth="1"/>
    <col min="10" max="10" width="9.140625" style="63" customWidth="1"/>
    <col min="11" max="11" width="9.7109375" style="0" customWidth="1"/>
    <col min="12" max="12" width="7.7109375" style="0" customWidth="1"/>
    <col min="13" max="13" width="9.140625" style="283" customWidth="1"/>
    <col min="14" max="15" width="9.140625" style="284" customWidth="1"/>
    <col min="16" max="16" width="8.140625" style="285" customWidth="1"/>
    <col min="17" max="17" width="11.57421875" style="288" customWidth="1"/>
    <col min="18" max="18" width="11.28125" style="290" customWidth="1"/>
    <col min="19" max="19" width="14.140625" style="290" customWidth="1"/>
    <col min="20" max="20" width="11.28125" style="289" customWidth="1"/>
  </cols>
  <sheetData>
    <row r="1" spans="1:20" ht="15.75" customHeight="1" thickBot="1">
      <c r="A1" s="255" t="s">
        <v>188</v>
      </c>
      <c r="B1" s="256"/>
      <c r="C1" s="256"/>
      <c r="D1" s="256"/>
      <c r="M1" s="283" t="s">
        <v>210</v>
      </c>
      <c r="Q1" s="295" t="s">
        <v>211</v>
      </c>
      <c r="R1" s="296"/>
      <c r="S1" s="296"/>
      <c r="T1" s="297"/>
    </row>
    <row r="2" spans="1:20" ht="15.75" thickBot="1">
      <c r="A2" s="258" t="s">
        <v>189</v>
      </c>
      <c r="B2" s="259" t="s">
        <v>190</v>
      </c>
      <c r="C2" s="260"/>
      <c r="D2" s="261"/>
      <c r="E2" s="257"/>
      <c r="G2" s="279" t="s">
        <v>202</v>
      </c>
      <c r="H2" s="279"/>
      <c r="I2" s="279"/>
      <c r="J2" s="63" t="s">
        <v>203</v>
      </c>
      <c r="K2" s="63" t="s">
        <v>205</v>
      </c>
      <c r="L2" s="63" t="s">
        <v>206</v>
      </c>
      <c r="P2" s="285" t="s">
        <v>207</v>
      </c>
      <c r="Q2" s="293"/>
      <c r="R2" s="291"/>
      <c r="S2" s="291"/>
      <c r="T2" s="294"/>
    </row>
    <row r="3" spans="1:20" ht="15.75" thickBot="1">
      <c r="A3" s="262"/>
      <c r="B3" s="263" t="s">
        <v>191</v>
      </c>
      <c r="C3" s="264" t="s">
        <v>192</v>
      </c>
      <c r="D3" s="265" t="s">
        <v>193</v>
      </c>
      <c r="E3" s="257"/>
      <c r="F3" s="63" t="s">
        <v>209</v>
      </c>
      <c r="G3" s="63" t="s">
        <v>199</v>
      </c>
      <c r="H3" s="63" t="s">
        <v>200</v>
      </c>
      <c r="I3" s="63" t="s">
        <v>201</v>
      </c>
      <c r="J3" s="280" t="s">
        <v>204</v>
      </c>
      <c r="K3" s="280" t="s">
        <v>204</v>
      </c>
      <c r="L3" s="280" t="s">
        <v>1</v>
      </c>
      <c r="M3" s="286">
        <v>1</v>
      </c>
      <c r="N3" s="287">
        <v>2</v>
      </c>
      <c r="O3" s="287">
        <v>3</v>
      </c>
      <c r="P3" s="285" t="s">
        <v>1</v>
      </c>
      <c r="Q3" s="298" t="s">
        <v>207</v>
      </c>
      <c r="R3" s="290" t="s">
        <v>212</v>
      </c>
      <c r="S3" s="292" t="s">
        <v>208</v>
      </c>
      <c r="T3" s="289" t="s">
        <v>212</v>
      </c>
    </row>
    <row r="4" spans="1:20" ht="15">
      <c r="A4" s="266" t="s">
        <v>194</v>
      </c>
      <c r="B4" s="267">
        <v>23.54416672292265</v>
      </c>
      <c r="C4" s="268">
        <v>15.698209076036624</v>
      </c>
      <c r="D4" s="269">
        <v>12.445848993773795</v>
      </c>
      <c r="E4" s="257"/>
      <c r="F4" s="63">
        <v>1</v>
      </c>
      <c r="G4" s="278">
        <f>MMULT(Iris_Data!$B2:$E2,Classify!B$4:B$7)+B$8</f>
        <v>89.84175023951833</v>
      </c>
      <c r="H4" s="278">
        <f>MMULT(Iris_Data!$B2:$E2,Classify!C$4:C$7)+C$8</f>
        <v>40.54492044576435</v>
      </c>
      <c r="I4" s="278">
        <f>MMULT(Iris_Data!$B2:$E2,Classify!D$4:D$7)+D$8</f>
        <v>-5.90702593012702</v>
      </c>
      <c r="J4" s="63">
        <f>IF(G4&gt;=MAX(H4:I4),1,IF(H4&gt;=MAX(I4,G4),2,3))</f>
        <v>1</v>
      </c>
      <c r="K4" s="63">
        <f>'Posterior Probabilities '!D6</f>
        <v>1</v>
      </c>
      <c r="L4" s="63">
        <f>'Posterior Probabilities '!C6</f>
        <v>1</v>
      </c>
      <c r="M4" s="283">
        <v>0.2910898</v>
      </c>
      <c r="N4" s="284">
        <v>98.884749</v>
      </c>
      <c r="O4" s="284">
        <v>191.78864</v>
      </c>
      <c r="P4" s="285">
        <f>IF(M4&lt;=MIN(N4:O4),1,IF(N4&lt;=MIN(M4,O4),2,3))</f>
        <v>1</v>
      </c>
      <c r="Q4" s="288">
        <f>'Posterior Probabilities '!H6</f>
        <v>0.21357148479148247</v>
      </c>
      <c r="R4" s="290">
        <f>ABS(Q4-MIN(M4:O4))</f>
        <v>0.07751831520851754</v>
      </c>
      <c r="S4" s="290">
        <f>'Posterior Probabilities '!K6</f>
        <v>98.80723107229906</v>
      </c>
      <c r="T4" s="289">
        <f>ABS(S4-SMALL(M4:O4,2))</f>
        <v>0.07751792770093857</v>
      </c>
    </row>
    <row r="5" spans="1:20" ht="15">
      <c r="A5" s="270" t="s">
        <v>195</v>
      </c>
      <c r="B5" s="271">
        <v>23.587870495589254</v>
      </c>
      <c r="C5" s="272">
        <v>7.072509837297195</v>
      </c>
      <c r="D5" s="273">
        <v>3.6852796120777267</v>
      </c>
      <c r="E5" s="257"/>
      <c r="F5" s="63">
        <v>2</v>
      </c>
      <c r="G5" s="278">
        <f>MMULT(Iris_Data!$B3:$E3,Classify!B$4:B$7)+B$8</f>
        <v>73.33898164713916</v>
      </c>
      <c r="H5" s="278">
        <f>MMULT(Iris_Data!$B3:$E3,Classify!C$4:C$7)+C$8</f>
        <v>33.86902371190844</v>
      </c>
      <c r="I5" s="278">
        <f>MMULT(Iris_Data!$B3:$E3,Classify!D$4:D$7)+D$8</f>
        <v>-10.238835534920625</v>
      </c>
      <c r="J5" s="63">
        <f aca="true" t="shared" si="0" ref="J5:J68">IF(G5&gt;=MAX(H5:I5),1,IF(H5&gt;=MAX(I5,G5),2,3))</f>
        <v>1</v>
      </c>
      <c r="K5" s="63">
        <f>'Posterior Probabilities '!D7</f>
        <v>1</v>
      </c>
      <c r="L5" s="63">
        <f>'Posterior Probabilities '!C7</f>
        <v>1</v>
      </c>
      <c r="M5" s="283">
        <v>2.0313451</v>
      </c>
      <c r="N5" s="284">
        <v>80.971261</v>
      </c>
      <c r="O5" s="284">
        <v>169.18698</v>
      </c>
      <c r="P5" s="285">
        <f aca="true" t="shared" si="1" ref="P5:P68">IF(M5&lt;=MIN(N5:O5),1,IF(N5&lt;=MIN(M5,O5),2,3))</f>
        <v>1</v>
      </c>
      <c r="Q5" s="288">
        <f>'Posterior Probabilities '!H7</f>
        <v>1.2329470025474734</v>
      </c>
      <c r="R5" s="290">
        <f aca="true" t="shared" si="2" ref="R5:R68">ABS(Q5-MIN(M5:O5))</f>
        <v>0.7983980974525264</v>
      </c>
      <c r="S5" s="290">
        <f>'Posterior Probabilities '!K7</f>
        <v>80.17286287300765</v>
      </c>
      <c r="T5" s="289">
        <f aca="true" t="shared" si="3" ref="T5:T68">ABS(S5-SMALL(M5:O5,2))</f>
        <v>0.7983981269923532</v>
      </c>
    </row>
    <row r="6" spans="1:20" ht="15">
      <c r="A6" s="270" t="s">
        <v>196</v>
      </c>
      <c r="B6" s="271">
        <v>-16.430639022946902</v>
      </c>
      <c r="C6" s="272">
        <v>5.211450934164255</v>
      </c>
      <c r="D6" s="273">
        <v>12.766544973536286</v>
      </c>
      <c r="E6" s="257"/>
      <c r="F6" s="63">
        <v>3</v>
      </c>
      <c r="G6" s="278">
        <f>MMULT(Iris_Data!$B4:$E4,Classify!B$4:B$7)+B$8</f>
        <v>74.99078630396717</v>
      </c>
      <c r="H6" s="278">
        <f>MMULT(Iris_Data!$B4:$E4,Classify!C$4:C$7)+C$8</f>
        <v>31.62273877074412</v>
      </c>
      <c r="I6" s="278">
        <f>MMULT(Iris_Data!$B4:$E4,Classify!D$4:D$7)+D$8</f>
        <v>-13.26760390861348</v>
      </c>
      <c r="J6" s="63">
        <f t="shared" si="0"/>
        <v>1</v>
      </c>
      <c r="K6" s="63">
        <f>'Posterior Probabilities '!D8</f>
        <v>1</v>
      </c>
      <c r="L6" s="63">
        <f>'Posterior Probabilities '!C8</f>
        <v>1</v>
      </c>
      <c r="M6" s="283">
        <v>0.5532814</v>
      </c>
      <c r="N6" s="284">
        <v>87.289376</v>
      </c>
      <c r="O6" s="284">
        <v>177.07006</v>
      </c>
      <c r="P6" s="285">
        <f t="shared" si="1"/>
        <v>1</v>
      </c>
      <c r="Q6" s="288">
        <f>'Posterior Probabilities '!H8</f>
        <v>0.24476730542745767</v>
      </c>
      <c r="R6" s="290">
        <f t="shared" si="2"/>
        <v>0.30851409457254236</v>
      </c>
      <c r="S6" s="290">
        <f>'Posterior Probabilities '!K8</f>
        <v>86.9808623718738</v>
      </c>
      <c r="T6" s="289">
        <f t="shared" si="3"/>
        <v>0.30851362812620664</v>
      </c>
    </row>
    <row r="7" spans="1:20" ht="15">
      <c r="A7" s="270" t="s">
        <v>197</v>
      </c>
      <c r="B7" s="271">
        <v>-17.398410781565293</v>
      </c>
      <c r="C7" s="272">
        <v>6.434229200404297</v>
      </c>
      <c r="D7" s="273">
        <v>21.07911301341556</v>
      </c>
      <c r="E7" s="257"/>
      <c r="F7" s="63">
        <v>4</v>
      </c>
      <c r="G7" s="278">
        <f>MMULT(Iris_Data!$B5:$E5,Classify!B$4:B$7)+B$8</f>
        <v>66.99145477752661</v>
      </c>
      <c r="H7" s="278">
        <f>MMULT(Iris_Data!$B5:$E5,Classify!C$4:C$7)+C$8</f>
        <v>30.387957066243587</v>
      </c>
      <c r="I7" s="278">
        <f>MMULT(Iris_Data!$B5:$E5,Classify!D$4:D$7)+D$8</f>
        <v>-12.327407774491377</v>
      </c>
      <c r="J7" s="63">
        <f t="shared" si="0"/>
        <v>1</v>
      </c>
      <c r="K7" s="63">
        <f>'Posterior Probabilities '!D9</f>
        <v>1</v>
      </c>
      <c r="L7" s="63">
        <f>'Posterior Probabilities '!C9</f>
        <v>1</v>
      </c>
      <c r="M7" s="283">
        <v>2.0866979</v>
      </c>
      <c r="N7" s="284">
        <v>75.293693</v>
      </c>
      <c r="O7" s="284">
        <v>160.72442</v>
      </c>
      <c r="P7" s="285">
        <f t="shared" si="1"/>
        <v>1</v>
      </c>
      <c r="Q7" s="288">
        <f>'Posterior Probabilities '!H9</f>
        <v>1.4156483530877657</v>
      </c>
      <c r="R7" s="290">
        <f t="shared" si="2"/>
        <v>0.6710495469122342</v>
      </c>
      <c r="S7" s="290">
        <f>'Posterior Probabilities '!K9</f>
        <v>74.62264377565498</v>
      </c>
      <c r="T7" s="289">
        <f t="shared" si="3"/>
        <v>0.6710492243450261</v>
      </c>
    </row>
    <row r="8" spans="1:20" ht="15.75" thickBot="1">
      <c r="A8" s="274" t="s">
        <v>198</v>
      </c>
      <c r="B8" s="275">
        <v>-86.30846999351085</v>
      </c>
      <c r="C8" s="276">
        <v>-72.85260742047343</v>
      </c>
      <c r="D8" s="277">
        <v>-104.36832000627933</v>
      </c>
      <c r="E8" s="257"/>
      <c r="F8" s="63">
        <v>5</v>
      </c>
      <c r="G8" s="278">
        <f>MMULT(Iris_Data!$B6:$E6,Classify!B$4:B$7)+B$8</f>
        <v>89.84612061678497</v>
      </c>
      <c r="H8" s="278">
        <f>MMULT(Iris_Data!$B6:$E6,Classify!C$4:C$7)+C$8</f>
        <v>39.68235052189041</v>
      </c>
      <c r="I8" s="278">
        <f>MMULT(Iris_Data!$B6:$E6,Classify!D$4:D$7)+D$8</f>
        <v>-6.783082868296617</v>
      </c>
      <c r="J8" s="63">
        <f t="shared" si="0"/>
        <v>1</v>
      </c>
      <c r="K8" s="63">
        <f>'Posterior Probabilities '!D10</f>
        <v>1</v>
      </c>
      <c r="L8" s="63">
        <f>'Posterior Probabilities '!C10</f>
        <v>1</v>
      </c>
      <c r="M8" s="283">
        <v>0.59563</v>
      </c>
      <c r="N8" s="284">
        <v>100.92317</v>
      </c>
      <c r="O8" s="284">
        <v>193.85404</v>
      </c>
      <c r="P8" s="285">
        <f t="shared" si="1"/>
        <v>1</v>
      </c>
      <c r="Q8" s="288">
        <f>'Posterior Probabilities '!H10</f>
        <v>0.36491811052773654</v>
      </c>
      <c r="R8" s="290">
        <f t="shared" si="2"/>
        <v>0.23071188947226345</v>
      </c>
      <c r="S8" s="290">
        <f>'Posterior Probabilities '!K10</f>
        <v>100.69245830031748</v>
      </c>
      <c r="T8" s="289">
        <f t="shared" si="3"/>
        <v>0.23071169968251581</v>
      </c>
    </row>
    <row r="9" spans="5:20" ht="15">
      <c r="E9" s="257"/>
      <c r="F9" s="63">
        <v>6</v>
      </c>
      <c r="G9" s="278">
        <f>MMULT(Iris_Data!$B7:$E7,Classify!B$4:B$7)+B$8</f>
        <v>97.9312745914337</v>
      </c>
      <c r="H9" s="278">
        <f>MMULT(Iris_Data!$B7:$E7,Classify!C$4:C$7)+C$8</f>
        <v>50.933668223824355</v>
      </c>
      <c r="I9" s="278">
        <f>MMULT(Iris_Data!$B7:$E7,Classify!D$4:D$7)+D$8</f>
        <v>7.346626707580214</v>
      </c>
      <c r="J9" s="63">
        <f t="shared" si="0"/>
        <v>1</v>
      </c>
      <c r="K9" s="63">
        <f>'Posterior Probabilities '!D11</f>
        <v>1</v>
      </c>
      <c r="L9" s="63">
        <f>'Posterior Probabilities '!C11</f>
        <v>1</v>
      </c>
      <c r="M9" s="283">
        <v>1.9447533</v>
      </c>
      <c r="N9" s="284">
        <v>95.939966</v>
      </c>
      <c r="O9" s="284">
        <v>183.11405</v>
      </c>
      <c r="P9" s="285">
        <f t="shared" si="1"/>
        <v>1</v>
      </c>
      <c r="Q9" s="288">
        <f>'Posterior Probabilities '!H11</f>
        <v>1.5628828410090416</v>
      </c>
      <c r="R9" s="290">
        <f t="shared" si="2"/>
        <v>0.3818704589909583</v>
      </c>
      <c r="S9" s="290">
        <f>'Posterior Probabilities '!K11</f>
        <v>95.55809557622791</v>
      </c>
      <c r="T9" s="289">
        <f t="shared" si="3"/>
        <v>0.38187042377208513</v>
      </c>
    </row>
    <row r="10" spans="1:20" ht="15">
      <c r="A10" s="257"/>
      <c r="B10" s="257"/>
      <c r="C10" s="257"/>
      <c r="D10" s="257"/>
      <c r="E10" s="257"/>
      <c r="F10" s="63">
        <v>7</v>
      </c>
      <c r="G10" s="278">
        <f>MMULT(Iris_Data!$B8:$E8,Classify!B$4:B$7)+B$8</f>
        <v>73.97103875034152</v>
      </c>
      <c r="H10" s="278">
        <f>MMULT(Iris_Data!$B8:$E8,Classify!C$4:C$7)+C$8</f>
        <v>32.63198784405675</v>
      </c>
      <c r="I10" s="278">
        <f>MMULT(Iris_Data!$B8:$E8,Classify!D$4:D$7)+D$8</f>
        <v>-10.39056708688014</v>
      </c>
      <c r="J10" s="63">
        <f t="shared" si="0"/>
        <v>1</v>
      </c>
      <c r="K10" s="63">
        <f>'Posterior Probabilities '!D12</f>
        <v>1</v>
      </c>
      <c r="L10" s="63">
        <f>'Posterior Probabilities '!C12</f>
        <v>1</v>
      </c>
      <c r="M10" s="283">
        <v>1.3336882</v>
      </c>
      <c r="N10" s="284">
        <v>84.01179</v>
      </c>
      <c r="O10" s="284">
        <v>170.0569</v>
      </c>
      <c r="P10" s="285">
        <f t="shared" si="1"/>
        <v>1</v>
      </c>
      <c r="Q10" s="288">
        <f>'Posterior Probabilities '!H12</f>
        <v>0.17580840769522582</v>
      </c>
      <c r="R10" s="290">
        <f t="shared" si="2"/>
        <v>1.1578797923047743</v>
      </c>
      <c r="S10" s="290">
        <f>'Posterior Probabilities '!K12</f>
        <v>82.85391022026648</v>
      </c>
      <c r="T10" s="289">
        <f t="shared" si="3"/>
        <v>1.1578797797335199</v>
      </c>
    </row>
    <row r="11" spans="6:20" ht="15">
      <c r="F11" s="63">
        <v>8</v>
      </c>
      <c r="G11" s="278">
        <f>MMULT(Iris_Data!$B9:$E9,Classify!B$4:B$7)+B$8</f>
        <v>83.48548261537248</v>
      </c>
      <c r="H11" s="278">
        <f>MMULT(Iris_Data!$B9:$E9,Classify!C$4:C$7)+C$8</f>
        <v>38.78899364784739</v>
      </c>
      <c r="I11" s="278">
        <f>MMULT(Iris_Data!$B9:$E9,Classify!D$4:D$7)+D$8</f>
        <v>-6.243484293358534</v>
      </c>
      <c r="J11" s="63">
        <f t="shared" si="0"/>
        <v>1</v>
      </c>
      <c r="K11" s="63">
        <f>'Posterior Probabilities '!D13</f>
        <v>1</v>
      </c>
      <c r="L11" s="63">
        <f>'Posterior Probabilities '!C13</f>
        <v>1</v>
      </c>
      <c r="M11" s="283">
        <v>0.1174084</v>
      </c>
      <c r="N11" s="284">
        <v>89.510386</v>
      </c>
      <c r="O11" s="284">
        <v>179.57534</v>
      </c>
      <c r="P11" s="285">
        <f t="shared" si="1"/>
        <v>1</v>
      </c>
      <c r="Q11" s="288">
        <f>'Posterior Probabilities '!H13</f>
        <v>0.05142852577317013</v>
      </c>
      <c r="R11" s="290">
        <f t="shared" si="2"/>
        <v>0.06597987422682987</v>
      </c>
      <c r="S11" s="290">
        <f>'Posterior Probabilities '!K13</f>
        <v>89.44440646082344</v>
      </c>
      <c r="T11" s="289">
        <f t="shared" si="3"/>
        <v>0.06597953917655275</v>
      </c>
    </row>
    <row r="12" spans="6:20" ht="15">
      <c r="F12" s="63">
        <v>9</v>
      </c>
      <c r="G12" s="278">
        <f>MMULT(Iris_Data!$B10:$E10,Classify!B$4:B$7)+B$8</f>
        <v>59.20811123611891</v>
      </c>
      <c r="H12" s="278">
        <f>MMULT(Iris_Data!$B10:$E10,Classify!C$4:C$7)+C$8</f>
        <v>25.31266819016041</v>
      </c>
      <c r="I12" s="278">
        <f>MMULT(Iris_Data!$B10:$E10,Classify!D$4:D$7)+D$8</f>
        <v>-16.830287993015304</v>
      </c>
      <c r="J12" s="63">
        <f t="shared" si="0"/>
        <v>1</v>
      </c>
      <c r="K12" s="63">
        <f>'Posterior Probabilities '!D14</f>
        <v>1</v>
      </c>
      <c r="L12" s="63">
        <f>'Posterior Probabilities '!C14</f>
        <v>1</v>
      </c>
      <c r="M12" s="283">
        <v>3.8501173</v>
      </c>
      <c r="N12" s="284">
        <v>71.641003</v>
      </c>
      <c r="O12" s="284">
        <v>155.92692</v>
      </c>
      <c r="P12" s="285">
        <f t="shared" si="1"/>
        <v>1</v>
      </c>
      <c r="Q12" s="288">
        <f>'Posterior Probabilities '!H14</f>
        <v>2.6099400371749213</v>
      </c>
      <c r="R12" s="290">
        <f t="shared" si="2"/>
        <v>1.2401772628250787</v>
      </c>
      <c r="S12" s="290">
        <f>'Posterior Probabilities '!K14</f>
        <v>70.40082612909303</v>
      </c>
      <c r="T12" s="289">
        <f t="shared" si="3"/>
        <v>1.2401768709069643</v>
      </c>
    </row>
    <row r="13" spans="6:20" ht="15">
      <c r="F13" s="63">
        <v>10</v>
      </c>
      <c r="G13" s="278">
        <f>MMULT(Iris_Data!$B11:$E11,Classify!B$4:B$7)+B$8</f>
        <v>75.79454587255994</v>
      </c>
      <c r="H13" s="278">
        <f>MMULT(Iris_Data!$B11:$E11,Classify!C$4:C$7)+C$8</f>
        <v>34.45399686901416</v>
      </c>
      <c r="I13" s="278">
        <f>MMULT(Iris_Data!$B11:$E11,Classify!D$4:D$7)+D$8</f>
        <v>-10.701564377700791</v>
      </c>
      <c r="J13" s="63">
        <f t="shared" si="0"/>
        <v>1</v>
      </c>
      <c r="K13" s="63">
        <f>'Posterior Probabilities '!D15</f>
        <v>1</v>
      </c>
      <c r="L13" s="63">
        <f>'Posterior Probabilities '!C15</f>
        <v>1</v>
      </c>
      <c r="M13" s="283">
        <v>1.4419412</v>
      </c>
      <c r="N13" s="284">
        <v>84.123039</v>
      </c>
      <c r="O13" s="284">
        <v>174.43416</v>
      </c>
      <c r="P13" s="285">
        <f t="shared" si="1"/>
        <v>1</v>
      </c>
      <c r="Q13" s="288">
        <f>'Posterior Probabilities '!H15</f>
        <v>1.4212766056695798</v>
      </c>
      <c r="R13" s="290">
        <f t="shared" si="2"/>
        <v>0.020664594330420227</v>
      </c>
      <c r="S13" s="290">
        <f>'Posterior Probabilities '!K15</f>
        <v>84.102374612761</v>
      </c>
      <c r="T13" s="289">
        <f t="shared" si="3"/>
        <v>0.020664387239008875</v>
      </c>
    </row>
    <row r="14" spans="6:20" ht="15">
      <c r="F14" s="63">
        <v>11</v>
      </c>
      <c r="G14" s="278">
        <f>MMULT(Iris_Data!$B12:$E12,Classify!B$4:B$7)+B$8</f>
        <v>99.97951045321831</v>
      </c>
      <c r="H14" s="278">
        <f>MMULT(Iris_Data!$B12:$E12,Classify!C$4:C$7)+C$8</f>
        <v>47.19003022945121</v>
      </c>
      <c r="I14" s="278">
        <f>MMULT(Iris_Data!$B12:$E12,Classify!D$4:D$7)+D$8</f>
        <v>-0.15956081222569196</v>
      </c>
      <c r="J14" s="63">
        <f t="shared" si="0"/>
        <v>1</v>
      </c>
      <c r="K14" s="63">
        <f>'Posterior Probabilities '!D16</f>
        <v>1</v>
      </c>
      <c r="L14" s="63">
        <f>'Posterior Probabilities '!C16</f>
        <v>1</v>
      </c>
      <c r="M14" s="283">
        <v>1.5990963</v>
      </c>
      <c r="N14" s="284">
        <v>107.17806</v>
      </c>
      <c r="O14" s="284">
        <v>201.87724</v>
      </c>
      <c r="P14" s="285">
        <f t="shared" si="1"/>
        <v>1</v>
      </c>
      <c r="Q14" s="288">
        <f>'Posterior Probabilities '!H16</f>
        <v>0.8105859657287773</v>
      </c>
      <c r="R14" s="290">
        <f t="shared" si="2"/>
        <v>0.7885103342712227</v>
      </c>
      <c r="S14" s="290">
        <f>'Posterior Probabilities '!K16</f>
        <v>106.38954641326215</v>
      </c>
      <c r="T14" s="289">
        <f t="shared" si="3"/>
        <v>0.7885135867378494</v>
      </c>
    </row>
    <row r="15" spans="6:20" ht="15">
      <c r="F15" s="63">
        <v>12</v>
      </c>
      <c r="G15" s="278">
        <f>MMULT(Iris_Data!$B13:$E13,Classify!B$4:B$7)+B$8</f>
        <v>77.13358536849323</v>
      </c>
      <c r="H15" s="278">
        <f>MMULT(Iris_Data!$B13:$E13,Classify!C$4:C$7)+C$8</f>
        <v>36.1704969260565</v>
      </c>
      <c r="I15" s="278">
        <f>MMULT(Iris_Data!$B13:$E13,Classify!D$4:D$7)+D$8</f>
        <v>-7.455999594759675</v>
      </c>
      <c r="J15" s="63">
        <f t="shared" si="0"/>
        <v>1</v>
      </c>
      <c r="K15" s="63">
        <f>'Posterior Probabilities '!D17</f>
        <v>1</v>
      </c>
      <c r="L15" s="63">
        <f>'Posterior Probabilities '!C17</f>
        <v>1</v>
      </c>
      <c r="M15" s="283">
        <v>1.4142514</v>
      </c>
      <c r="N15" s="284">
        <v>83.340428</v>
      </c>
      <c r="O15" s="284">
        <v>170.59342</v>
      </c>
      <c r="P15" s="285">
        <f t="shared" si="1"/>
        <v>1</v>
      </c>
      <c r="Q15" s="288">
        <f>'Posterior Probabilities '!H17</f>
        <v>0.2562609398486963</v>
      </c>
      <c r="R15" s="290">
        <f t="shared" si="2"/>
        <v>1.1579904601513036</v>
      </c>
      <c r="S15" s="290">
        <f>'Posterior Probabilities '!K17</f>
        <v>82.18243782472383</v>
      </c>
      <c r="T15" s="289">
        <f t="shared" si="3"/>
        <v>1.1579901752761685</v>
      </c>
    </row>
    <row r="16" spans="6:20" ht="15">
      <c r="F16" s="63">
        <v>13</v>
      </c>
      <c r="G16" s="278">
        <f>MMULT(Iris_Data!$B14:$E14,Classify!B$4:B$7)+B$8</f>
        <v>72.72440605300342</v>
      </c>
      <c r="H16" s="278">
        <f>MMULT(Iris_Data!$B14:$E14,Classify!C$4:C$7)+C$8</f>
        <v>31.655779884264348</v>
      </c>
      <c r="I16" s="278">
        <f>MMULT(Iris_Data!$B14:$E14,Classify!D$4:D$7)+D$8</f>
        <v>-13.59133173563957</v>
      </c>
      <c r="J16" s="63">
        <f t="shared" si="0"/>
        <v>1</v>
      </c>
      <c r="K16" s="63">
        <f>'Posterior Probabilities '!D18</f>
        <v>1</v>
      </c>
      <c r="L16" s="63">
        <f>'Posterior Probabilities '!C18</f>
        <v>1</v>
      </c>
      <c r="M16" s="283">
        <v>1.8033253</v>
      </c>
      <c r="N16" s="284">
        <v>83.940578</v>
      </c>
      <c r="O16" s="284">
        <v>174.4348</v>
      </c>
      <c r="P16" s="285">
        <f t="shared" si="1"/>
        <v>1</v>
      </c>
      <c r="Q16" s="288">
        <f>'Posterior Probabilities '!H18</f>
        <v>1.7381102796361525</v>
      </c>
      <c r="R16" s="290">
        <f t="shared" si="2"/>
        <v>0.06521502036384752</v>
      </c>
      <c r="S16" s="290">
        <f>'Posterior Probabilities '!K18</f>
        <v>83.87536261711391</v>
      </c>
      <c r="T16" s="289">
        <f t="shared" si="3"/>
        <v>0.06521538288609463</v>
      </c>
    </row>
    <row r="17" spans="6:20" ht="15">
      <c r="F17" s="63">
        <v>14</v>
      </c>
      <c r="G17" s="278">
        <f>MMULT(Iris_Data!$B15:$E15,Classify!B$4:B$7)+B$8</f>
        <v>65.88151439842615</v>
      </c>
      <c r="H17" s="278">
        <f>MMULT(Iris_Data!$B15:$E15,Classify!C$4:C$7)+C$8</f>
        <v>22.24324006599676</v>
      </c>
      <c r="I17" s="278">
        <f>MMULT(Iris_Data!$B15:$E15,Classify!D$4:D$7)+D$8</f>
        <v>-23.64421972458736</v>
      </c>
      <c r="J17" s="63">
        <f t="shared" si="0"/>
        <v>1</v>
      </c>
      <c r="K17" s="63">
        <f>'Posterior Probabilities '!D19</f>
        <v>1</v>
      </c>
      <c r="L17" s="63">
        <f>'Posterior Probabilities '!C19</f>
        <v>1</v>
      </c>
      <c r="M17" s="283">
        <v>2.365591</v>
      </c>
      <c r="N17" s="284">
        <v>89.64214</v>
      </c>
      <c r="O17" s="284">
        <v>181.41706</v>
      </c>
      <c r="P17" s="285">
        <f t="shared" si="1"/>
        <v>1</v>
      </c>
      <c r="Q17" s="288">
        <f>'Posterior Probabilities '!H19</f>
        <v>1.0428526160362341</v>
      </c>
      <c r="R17" s="290">
        <f t="shared" si="2"/>
        <v>1.322738383963766</v>
      </c>
      <c r="S17" s="290">
        <f>'Posterior Probabilities '!K19</f>
        <v>88.31940128089623</v>
      </c>
      <c r="T17" s="289">
        <f t="shared" si="3"/>
        <v>1.3227387191037678</v>
      </c>
    </row>
    <row r="18" spans="6:20" ht="15">
      <c r="F18" s="63">
        <v>15</v>
      </c>
      <c r="G18" s="278">
        <f>MMULT(Iris_Data!$B16:$E16,Classify!B$4:B$7)+B$8</f>
        <v>121.40272999794821</v>
      </c>
      <c r="H18" s="278">
        <f>MMULT(Iris_Data!$B16:$E16,Classify!C$4:C$7)+C$8</f>
        <v>54.02763153080572</v>
      </c>
      <c r="I18" s="278">
        <f>MMULT(Iris_Data!$B16:$E16,Classify!D$4:D$7)+D$8</f>
        <v>2.0943991768462524</v>
      </c>
      <c r="J18" s="63">
        <f t="shared" si="0"/>
        <v>1</v>
      </c>
      <c r="K18" s="63">
        <f>'Posterior Probabilities '!D20</f>
        <v>1</v>
      </c>
      <c r="L18" s="63">
        <f>'Posterior Probabilities '!C20</f>
        <v>1</v>
      </c>
      <c r="M18" s="283">
        <v>10.647256</v>
      </c>
      <c r="N18" s="284">
        <v>145.39745</v>
      </c>
      <c r="O18" s="284">
        <v>249.26392</v>
      </c>
      <c r="P18" s="285">
        <f t="shared" si="1"/>
        <v>1</v>
      </c>
      <c r="Q18" s="288">
        <f>'Posterior Probabilities '!H20</f>
        <v>6.906757507164257</v>
      </c>
      <c r="R18" s="290">
        <f t="shared" si="2"/>
        <v>3.7404984928357434</v>
      </c>
      <c r="S18" s="290">
        <f>'Posterior Probabilities '!K20</f>
        <v>141.65695444144615</v>
      </c>
      <c r="T18" s="289">
        <f t="shared" si="3"/>
        <v>3.740495558553846</v>
      </c>
    </row>
    <row r="19" spans="6:20" ht="15">
      <c r="F19" s="63">
        <v>16</v>
      </c>
      <c r="G19" s="278">
        <f>MMULT(Iris_Data!$B17:$E17,Classify!B$4:B$7)+B$8</f>
        <v>120.07458766069449</v>
      </c>
      <c r="H19" s="278">
        <f>MMULT(Iris_Data!$B17:$E17,Classify!C$4:C$7)+C$8</f>
        <v>58.137095678451075</v>
      </c>
      <c r="I19" s="278">
        <f>MMULT(Iris_Data!$B17:$E17,Classify!D$4:D$7)+D$8</f>
        <v>10.369712217043954</v>
      </c>
      <c r="J19" s="63">
        <f t="shared" si="0"/>
        <v>1</v>
      </c>
      <c r="K19" s="63">
        <f>'Posterior Probabilities '!D21</f>
        <v>1</v>
      </c>
      <c r="L19" s="63">
        <f>'Posterior Probabilities '!C21</f>
        <v>1</v>
      </c>
      <c r="M19" s="283">
        <v>9.9923299</v>
      </c>
      <c r="N19" s="284">
        <v>133.86731</v>
      </c>
      <c r="O19" s="284">
        <v>229.40208</v>
      </c>
      <c r="P19" s="285">
        <f t="shared" si="1"/>
        <v>1</v>
      </c>
      <c r="Q19" s="288">
        <f>'Posterior Probabilities '!H21</f>
        <v>8.767303111722118</v>
      </c>
      <c r="R19" s="290">
        <f t="shared" si="2"/>
        <v>1.2250267882778818</v>
      </c>
      <c r="S19" s="290">
        <f>'Posterior Probabilities '!K21</f>
        <v>132.64228707620873</v>
      </c>
      <c r="T19" s="289">
        <f t="shared" si="3"/>
        <v>1.225022923791272</v>
      </c>
    </row>
    <row r="20" spans="6:20" ht="15">
      <c r="F20" s="63">
        <v>17</v>
      </c>
      <c r="G20" s="278">
        <f>MMULT(Iris_Data!$B18:$E18,Classify!B$4:B$7)+B$8</f>
        <v>104.50353020061247</v>
      </c>
      <c r="H20" s="278">
        <f>MMULT(Iris_Data!$B18:$E18,Classify!C$4:C$7)+C$8</f>
        <v>48.849087850158654</v>
      </c>
      <c r="I20" s="278">
        <f>MMULT(Iris_Data!$B18:$E18,Classify!D$4:D$7)+D$8</f>
        <v>2.240008718165697</v>
      </c>
      <c r="J20" s="63">
        <f t="shared" si="0"/>
        <v>1</v>
      </c>
      <c r="K20" s="63">
        <f>'Posterior Probabilities '!D22</f>
        <v>1</v>
      </c>
      <c r="L20" s="63">
        <f>'Posterior Probabilities '!C22</f>
        <v>1</v>
      </c>
      <c r="M20" s="283">
        <v>4.4185643</v>
      </c>
      <c r="N20" s="284">
        <v>115.72745</v>
      </c>
      <c r="O20" s="284">
        <v>208.94561</v>
      </c>
      <c r="P20" s="285">
        <f t="shared" si="1"/>
        <v>1</v>
      </c>
      <c r="Q20" s="288">
        <f>'Posterior Probabilities '!H22</f>
        <v>3.5726116766389167</v>
      </c>
      <c r="R20" s="290">
        <f t="shared" si="2"/>
        <v>0.8459526233610832</v>
      </c>
      <c r="S20" s="290">
        <f>'Posterior Probabilities '!K22</f>
        <v>114.8814963775451</v>
      </c>
      <c r="T20" s="289">
        <f t="shared" si="3"/>
        <v>0.8459536224548998</v>
      </c>
    </row>
    <row r="21" spans="6:20" ht="15">
      <c r="F21" s="63">
        <v>18</v>
      </c>
      <c r="G21" s="278">
        <f>MMULT(Iris_Data!$B19:$E19,Classify!B$4:B$7)+B$8</f>
        <v>88.1019091613618</v>
      </c>
      <c r="H21" s="278">
        <f>MMULT(Iris_Data!$B19:$E19,Classify!C$4:C$7)+C$8</f>
        <v>41.18834336580478</v>
      </c>
      <c r="I21" s="278">
        <f>MMULT(Iris_Data!$B19:$E19,Classify!D$4:D$7)+D$8</f>
        <v>-3.7991146287854747</v>
      </c>
      <c r="J21" s="63">
        <f t="shared" si="0"/>
        <v>1</v>
      </c>
      <c r="K21" s="63">
        <f>'Posterior Probabilities '!D23</f>
        <v>1</v>
      </c>
      <c r="L21" s="63">
        <f>'Posterior Probabilities '!C23</f>
        <v>1</v>
      </c>
      <c r="M21" s="283">
        <v>0.3669432</v>
      </c>
      <c r="N21" s="284">
        <v>94.194075</v>
      </c>
      <c r="O21" s="284">
        <v>184.16899</v>
      </c>
      <c r="P21" s="285">
        <f t="shared" si="1"/>
        <v>1</v>
      </c>
      <c r="Q21" s="288">
        <f>'Posterior Probabilities '!H23</f>
        <v>0.16629560558316803</v>
      </c>
      <c r="R21" s="290">
        <f t="shared" si="2"/>
        <v>0.200647594416832</v>
      </c>
      <c r="S21" s="290">
        <f>'Posterior Probabilities '!K23</f>
        <v>93.99342719669652</v>
      </c>
      <c r="T21" s="289">
        <f t="shared" si="3"/>
        <v>0.20064780330348242</v>
      </c>
    </row>
    <row r="22" spans="6:20" ht="15">
      <c r="F22" s="63">
        <v>19</v>
      </c>
      <c r="G22" s="278">
        <f>MMULT(Iris_Data!$B20:$E20,Classify!B$4:B$7)+B$8</f>
        <v>104.37557863690809</v>
      </c>
      <c r="H22" s="278">
        <f>MMULT(Iris_Data!$B20:$E20,Classify!C$4:C$7)+C$8</f>
        <v>54.292457042865195</v>
      </c>
      <c r="I22" s="278">
        <f>MMULT(Iris_Data!$B20:$E20,Classify!D$4:D$7)+D$8</f>
        <v>8.60394214316301</v>
      </c>
      <c r="J22" s="63">
        <f t="shared" si="0"/>
        <v>1</v>
      </c>
      <c r="K22" s="63">
        <f>'Posterior Probabilities '!D24</f>
        <v>1</v>
      </c>
      <c r="L22" s="63">
        <f>'Posterior Probabilities '!C24</f>
        <v>1</v>
      </c>
      <c r="M22" s="283">
        <v>2.5325971</v>
      </c>
      <c r="N22" s="284">
        <v>102.69884</v>
      </c>
      <c r="O22" s="284">
        <v>194.07587</v>
      </c>
      <c r="P22" s="285">
        <f t="shared" si="1"/>
        <v>1</v>
      </c>
      <c r="Q22" s="288">
        <f>'Posterior Probabilities '!H24</f>
        <v>0.7892972965670871</v>
      </c>
      <c r="R22" s="290">
        <f t="shared" si="2"/>
        <v>1.7432998034329126</v>
      </c>
      <c r="S22" s="290">
        <f>'Posterior Probabilities '!K24</f>
        <v>100.95554048465132</v>
      </c>
      <c r="T22" s="289">
        <f t="shared" si="3"/>
        <v>1.7432995153486814</v>
      </c>
    </row>
    <row r="23" spans="6:20" ht="15">
      <c r="F23" s="63">
        <v>20</v>
      </c>
      <c r="G23" s="278">
        <f>MMULT(Iris_Data!$B21:$E21,Classify!B$4:B$7)+B$8</f>
        <v>93.5352064077439</v>
      </c>
      <c r="H23" s="278">
        <f>MMULT(Iris_Data!$B21:$E21,Classify!C$4:C$7)+C$8</f>
        <v>43.83124141041037</v>
      </c>
      <c r="I23" s="278">
        <f>MMULT(Iris_Data!$B21:$E21,Classify!D$4:D$7)+D$8</f>
        <v>-1.416876247808517</v>
      </c>
      <c r="J23" s="63">
        <f t="shared" si="0"/>
        <v>1</v>
      </c>
      <c r="K23" s="63">
        <f>'Posterior Probabilities '!D25</f>
        <v>1</v>
      </c>
      <c r="L23" s="63">
        <f>'Posterior Probabilities '!C25</f>
        <v>1</v>
      </c>
      <c r="M23" s="283">
        <v>1.4696447</v>
      </c>
      <c r="N23" s="284">
        <v>100.87757</v>
      </c>
      <c r="O23" s="284">
        <v>191.37381</v>
      </c>
      <c r="P23" s="285">
        <f t="shared" si="1"/>
        <v>1</v>
      </c>
      <c r="Q23" s="288">
        <f>'Posterior Probabilities '!H25</f>
        <v>1.0271893635672829</v>
      </c>
      <c r="R23" s="290">
        <f t="shared" si="2"/>
        <v>0.44245533643271706</v>
      </c>
      <c r="S23" s="290">
        <f>'Posterior Probabilities '!K25</f>
        <v>100.43511935823526</v>
      </c>
      <c r="T23" s="289">
        <f t="shared" si="3"/>
        <v>0.4424506417647507</v>
      </c>
    </row>
    <row r="24" spans="6:20" ht="15">
      <c r="F24" s="63">
        <v>21</v>
      </c>
      <c r="G24" s="278">
        <f>MMULT(Iris_Data!$B22:$E22,Classify!B$4:B$7)+B$8</f>
        <v>89.61702149995212</v>
      </c>
      <c r="H24" s="278">
        <f>MMULT(Iris_Data!$B22:$E22,Classify!C$4:C$7)+C$8</f>
        <v>46.11056746509489</v>
      </c>
      <c r="I24" s="278">
        <f>MMULT(Iris_Data!$B22:$E22,Classify!D$4:D$7)+D$8</f>
        <v>1.2881642988582342</v>
      </c>
      <c r="J24" s="63">
        <f t="shared" si="0"/>
        <v>1</v>
      </c>
      <c r="K24" s="63">
        <f>'Posterior Probabilities '!D26</f>
        <v>1</v>
      </c>
      <c r="L24" s="63">
        <f>'Posterior Probabilities '!C26</f>
        <v>1</v>
      </c>
      <c r="M24" s="283">
        <v>1.0548697</v>
      </c>
      <c r="N24" s="284">
        <v>88.067778</v>
      </c>
      <c r="O24" s="284">
        <v>177.71258</v>
      </c>
      <c r="P24" s="285">
        <f t="shared" si="1"/>
        <v>1</v>
      </c>
      <c r="Q24" s="288">
        <f>'Posterior Probabilities '!H26</f>
        <v>0.1750966317525626</v>
      </c>
      <c r="R24" s="290">
        <f t="shared" si="2"/>
        <v>0.8797730682474374</v>
      </c>
      <c r="S24" s="290">
        <f>'Posterior Probabilities '!K26</f>
        <v>87.1880047014658</v>
      </c>
      <c r="T24" s="289">
        <f t="shared" si="3"/>
        <v>0.8797732985342037</v>
      </c>
    </row>
    <row r="25" spans="6:20" ht="15">
      <c r="F25" s="63">
        <v>22</v>
      </c>
      <c r="G25" s="278">
        <f>MMULT(Iris_Data!$B23:$E23,Classify!B$4:B$7)+B$8</f>
        <v>89.43657828002843</v>
      </c>
      <c r="H25" s="278">
        <f>MMULT(Iris_Data!$B23:$E23,Classify!C$4:C$7)+C$8</f>
        <v>43.76741334672107</v>
      </c>
      <c r="I25" s="278">
        <f>MMULT(Iris_Data!$B23:$E23,Classify!D$4:D$7)+D$8</f>
        <v>0.3225070923252673</v>
      </c>
      <c r="J25" s="63">
        <f t="shared" si="0"/>
        <v>1</v>
      </c>
      <c r="K25" s="63">
        <f>'Posterior Probabilities '!D27</f>
        <v>1</v>
      </c>
      <c r="L25" s="63">
        <f>'Posterior Probabilities '!C27</f>
        <v>1</v>
      </c>
      <c r="M25" s="283">
        <v>1.0068932</v>
      </c>
      <c r="N25" s="284">
        <v>92.345223</v>
      </c>
      <c r="O25" s="284">
        <v>179.23504</v>
      </c>
      <c r="P25" s="285">
        <f t="shared" si="1"/>
        <v>1</v>
      </c>
      <c r="Q25" s="288">
        <f>'Posterior Probabilities '!H27</f>
        <v>0.9861719085797942</v>
      </c>
      <c r="R25" s="290">
        <f t="shared" si="2"/>
        <v>0.020721291420205734</v>
      </c>
      <c r="S25" s="290">
        <f>'Posterior Probabilities '!K27</f>
        <v>92.32450177519472</v>
      </c>
      <c r="T25" s="289">
        <f t="shared" si="3"/>
        <v>0.020721224805285487</v>
      </c>
    </row>
    <row r="26" spans="6:20" ht="15">
      <c r="F26" s="63">
        <v>23</v>
      </c>
      <c r="G26" s="278">
        <f>MMULT(Iris_Data!$B24:$E24,Classify!B$4:B$7)+B$8</f>
        <v>87.0007095367947</v>
      </c>
      <c r="H26" s="278">
        <f>MMULT(Iris_Data!$B24:$E24,Classify!C$4:C$7)+C$8</f>
        <v>31.318486517810058</v>
      </c>
      <c r="I26" s="278">
        <f>MMULT(Iris_Data!$B24:$E24,Classify!D$4:D$7)+D$8</f>
        <v>-16.86804045522065</v>
      </c>
      <c r="J26" s="63">
        <f t="shared" si="0"/>
        <v>1</v>
      </c>
      <c r="K26" s="63">
        <f>'Posterior Probabilities '!D28</f>
        <v>1</v>
      </c>
      <c r="L26" s="63">
        <f>'Posterior Probabilities '!C28</f>
        <v>1</v>
      </c>
      <c r="M26" s="283">
        <v>2.2864244</v>
      </c>
      <c r="N26" s="284">
        <v>113.65087</v>
      </c>
      <c r="O26" s="284">
        <v>210.02392</v>
      </c>
      <c r="P26" s="285">
        <f t="shared" si="1"/>
        <v>1</v>
      </c>
      <c r="Q26" s="288">
        <f>'Posterior Probabilities '!H28</f>
        <v>1.591129342059916</v>
      </c>
      <c r="R26" s="290">
        <f t="shared" si="2"/>
        <v>0.6952950579400841</v>
      </c>
      <c r="S26" s="290">
        <f>'Posterior Probabilities '!K28</f>
        <v>112.95557538003037</v>
      </c>
      <c r="T26" s="289">
        <f t="shared" si="3"/>
        <v>0.6952946199696299</v>
      </c>
    </row>
    <row r="27" spans="6:20" ht="15">
      <c r="F27" s="63">
        <v>24</v>
      </c>
      <c r="G27" s="278">
        <f>MMULT(Iris_Data!$B25:$E25,Classify!B$4:B$7)+B$8</f>
        <v>74.97546119904679</v>
      </c>
      <c r="H27" s="278">
        <f>MMULT(Iris_Data!$B25:$E25,Classify!C$4:C$7)+C$8</f>
        <v>42.62412251867546</v>
      </c>
      <c r="I27" s="278">
        <f>MMULT(Iris_Data!$B25:$E25,Classify!D$4:D$7)+D$8</f>
        <v>3.509615543542992</v>
      </c>
      <c r="J27" s="63">
        <f t="shared" si="0"/>
        <v>1</v>
      </c>
      <c r="K27" s="63">
        <f>'Posterior Probabilities '!D29</f>
        <v>1</v>
      </c>
      <c r="L27" s="63">
        <f>'Posterior Probabilities '!C29</f>
        <v>1</v>
      </c>
      <c r="M27" s="283">
        <v>2.7690372</v>
      </c>
      <c r="N27" s="284">
        <v>67.471715</v>
      </c>
      <c r="O27" s="284">
        <v>145.70073</v>
      </c>
      <c r="P27" s="285">
        <f t="shared" si="1"/>
        <v>1</v>
      </c>
      <c r="Q27" s="288">
        <f>'Posterior Probabilities '!H29</f>
        <v>1.8896972294174228</v>
      </c>
      <c r="R27" s="290">
        <f t="shared" si="2"/>
        <v>0.8793399705825773</v>
      </c>
      <c r="S27" s="290">
        <f>'Posterior Probabilities '!K29</f>
        <v>66.59237459015917</v>
      </c>
      <c r="T27" s="289">
        <f t="shared" si="3"/>
        <v>0.879340409840836</v>
      </c>
    </row>
    <row r="28" spans="6:20" ht="15">
      <c r="F28" s="63">
        <v>25</v>
      </c>
      <c r="G28" s="278">
        <f>MMULT(Iris_Data!$B26:$E26,Classify!B$4:B$7)+B$8</f>
        <v>72.20439366160916</v>
      </c>
      <c r="H28" s="278">
        <f>MMULT(Iris_Data!$B26:$E26,Classify!C$4:C$7)+C$8</f>
        <v>37.73393220630578</v>
      </c>
      <c r="I28" s="278">
        <f>MMULT(Iris_Data!$B26:$E26,Classify!D$4:D$7)+D$8</f>
        <v>-3.6260361026987766</v>
      </c>
      <c r="J28" s="63">
        <f t="shared" si="0"/>
        <v>1</v>
      </c>
      <c r="K28" s="63">
        <f>'Posterior Probabilities '!D30</f>
        <v>1</v>
      </c>
      <c r="L28" s="63">
        <f>'Posterior Probabilities '!C30</f>
        <v>1</v>
      </c>
      <c r="M28" s="283">
        <v>5.2821907</v>
      </c>
      <c r="N28" s="284">
        <v>74.223114</v>
      </c>
      <c r="O28" s="284">
        <v>156.94305</v>
      </c>
      <c r="P28" s="285">
        <f t="shared" si="1"/>
        <v>1</v>
      </c>
      <c r="Q28" s="288">
        <f>'Posterior Probabilities '!H30</f>
        <v>1.464947472291027</v>
      </c>
      <c r="R28" s="290">
        <f t="shared" si="2"/>
        <v>3.817243227708973</v>
      </c>
      <c r="S28" s="290">
        <f>'Posterior Probabilities '!K30</f>
        <v>70.4058703829007</v>
      </c>
      <c r="T28" s="289">
        <f t="shared" si="3"/>
        <v>3.817243617099294</v>
      </c>
    </row>
    <row r="29" spans="6:20" ht="15">
      <c r="F29" s="63">
        <v>26</v>
      </c>
      <c r="G29" s="278">
        <f>MMULT(Iris_Data!$B27:$E27,Classify!B$4:B$7)+B$8</f>
        <v>72.40727051484207</v>
      </c>
      <c r="H29" s="278">
        <f>MMULT(Iris_Data!$B27:$E27,Classify!C$4:C$7)+C$8</f>
        <v>36.48113480634494</v>
      </c>
      <c r="I29" s="278">
        <f>MMULT(Iris_Data!$B27:$E27,Classify!D$4:D$7)+D$8</f>
        <v>-6.440941640836002</v>
      </c>
      <c r="J29" s="63">
        <f t="shared" si="0"/>
        <v>1</v>
      </c>
      <c r="K29" s="63">
        <f>'Posterior Probabilities '!D31</f>
        <v>1</v>
      </c>
      <c r="L29" s="63">
        <f>'Posterior Probabilities '!C31</f>
        <v>1</v>
      </c>
      <c r="M29" s="283">
        <v>2.4034283</v>
      </c>
      <c r="N29" s="284">
        <v>74.2557</v>
      </c>
      <c r="O29" s="284">
        <v>160.09985</v>
      </c>
      <c r="P29" s="285">
        <f t="shared" si="1"/>
        <v>1</v>
      </c>
      <c r="Q29" s="288">
        <f>'Posterior Probabilities '!H31</f>
        <v>2.1053029834360624</v>
      </c>
      <c r="R29" s="290">
        <f t="shared" si="2"/>
        <v>0.2981253165639375</v>
      </c>
      <c r="S29" s="290">
        <f>'Posterior Probabilities '!K31</f>
        <v>73.95757440042924</v>
      </c>
      <c r="T29" s="289">
        <f t="shared" si="3"/>
        <v>0.298125599570767</v>
      </c>
    </row>
    <row r="30" spans="6:20" ht="15">
      <c r="F30" s="63">
        <v>27</v>
      </c>
      <c r="G30" s="278">
        <f>MMULT(Iris_Data!$B28:$E28,Classify!B$4:B$7)+B$8</f>
        <v>78.36273655676472</v>
      </c>
      <c r="H30" s="278">
        <f>MMULT(Iris_Data!$B28:$E28,Classify!C$4:C$7)+C$8</f>
        <v>40.59698458134467</v>
      </c>
      <c r="I30" s="278">
        <f>MMULT(Iris_Data!$B28:$E28,Classify!D$4:D$7)+D$8</f>
        <v>-0.7510071933217972</v>
      </c>
      <c r="J30" s="63">
        <f t="shared" si="0"/>
        <v>1</v>
      </c>
      <c r="K30" s="63">
        <f>'Posterior Probabilities '!D32</f>
        <v>1</v>
      </c>
      <c r="L30" s="63">
        <f>'Posterior Probabilities '!C32</f>
        <v>1</v>
      </c>
      <c r="M30" s="283">
        <v>0.8496766</v>
      </c>
      <c r="N30" s="284">
        <v>76.381181</v>
      </c>
      <c r="O30" s="284">
        <v>159.07716</v>
      </c>
      <c r="P30" s="285">
        <f t="shared" si="1"/>
        <v>1</v>
      </c>
      <c r="Q30" s="288">
        <f>'Posterior Probabilities '!H32</f>
        <v>0.6769148128043797</v>
      </c>
      <c r="R30" s="290">
        <f t="shared" si="2"/>
        <v>0.1727617871956203</v>
      </c>
      <c r="S30" s="290">
        <f>'Posterior Probabilities '!K32</f>
        <v>76.20841876364436</v>
      </c>
      <c r="T30" s="289">
        <f t="shared" si="3"/>
        <v>0.1727622363556378</v>
      </c>
    </row>
    <row r="31" spans="6:20" ht="15">
      <c r="F31" s="63">
        <v>28</v>
      </c>
      <c r="G31" s="278">
        <f>MMULT(Iris_Data!$B29:$E29,Classify!B$4:B$7)+B$8</f>
        <v>90.55310300951591</v>
      </c>
      <c r="H31" s="278">
        <f>MMULT(Iris_Data!$B29:$E29,Classify!C$4:C$7)+C$8</f>
        <v>42.63588644678444</v>
      </c>
      <c r="I31" s="278">
        <f>MMULT(Iris_Data!$B29:$E29,Classify!D$4:D$7)+D$8</f>
        <v>-3.3857865333960007</v>
      </c>
      <c r="J31" s="63">
        <f t="shared" si="0"/>
        <v>1</v>
      </c>
      <c r="K31" s="63">
        <f>'Posterior Probabilities '!D33</f>
        <v>1</v>
      </c>
      <c r="L31" s="63">
        <f>'Posterior Probabilities '!C33</f>
        <v>1</v>
      </c>
      <c r="M31" s="283">
        <v>0.3420147</v>
      </c>
      <c r="N31" s="284">
        <v>96.176448</v>
      </c>
      <c r="O31" s="284">
        <v>188.21979</v>
      </c>
      <c r="P31" s="285">
        <f t="shared" si="1"/>
        <v>1</v>
      </c>
      <c r="Q31" s="288">
        <f>'Posterior Probabilities '!H33</f>
        <v>0.10052961994291384</v>
      </c>
      <c r="R31" s="290">
        <f t="shared" si="2"/>
        <v>0.24148508005708616</v>
      </c>
      <c r="S31" s="290">
        <f>'Posterior Probabilities '!K33</f>
        <v>95.93496274540531</v>
      </c>
      <c r="T31" s="289">
        <f t="shared" si="3"/>
        <v>0.24148525459467862</v>
      </c>
    </row>
    <row r="32" spans="6:20" ht="15">
      <c r="F32" s="63">
        <v>29</v>
      </c>
      <c r="G32" s="278">
        <f>MMULT(Iris_Data!$B30:$E30,Classify!B$4:B$7)+B$8</f>
        <v>89.83737986225167</v>
      </c>
      <c r="H32" s="278">
        <f>MMULT(Iris_Data!$B30:$E30,Classify!C$4:C$7)+C$8</f>
        <v>41.40749036963831</v>
      </c>
      <c r="I32" s="278">
        <f>MMULT(Iris_Data!$B30:$E30,Classify!D$4:D$7)+D$8</f>
        <v>-5.030968991957394</v>
      </c>
      <c r="J32" s="63">
        <f t="shared" si="0"/>
        <v>1</v>
      </c>
      <c r="K32" s="63">
        <f>'Posterior Probabilities '!D34</f>
        <v>1</v>
      </c>
      <c r="L32" s="63">
        <f>'Posterior Probabilities '!C34</f>
        <v>1</v>
      </c>
      <c r="M32" s="283">
        <v>0.7031848</v>
      </c>
      <c r="N32" s="284">
        <v>97.562964</v>
      </c>
      <c r="O32" s="284">
        <v>190.43988</v>
      </c>
      <c r="P32" s="285">
        <f t="shared" si="1"/>
        <v>1</v>
      </c>
      <c r="Q32" s="288">
        <f>'Posterior Probabilities '!H34</f>
        <v>0.1637959274901596</v>
      </c>
      <c r="R32" s="290">
        <f t="shared" si="2"/>
        <v>0.5393888725098405</v>
      </c>
      <c r="S32" s="290">
        <f>'Posterior Probabilities '!K34</f>
        <v>97.02357491271557</v>
      </c>
      <c r="T32" s="289">
        <f t="shared" si="3"/>
        <v>0.5393890872844196</v>
      </c>
    </row>
    <row r="33" spans="6:20" ht="15">
      <c r="F33" s="63">
        <v>30</v>
      </c>
      <c r="G33" s="278">
        <f>MMULT(Iris_Data!$B31:$E31,Classify!B$4:B$7)+B$8</f>
        <v>70.0615945970831</v>
      </c>
      <c r="H33" s="278">
        <f>MMULT(Iris_Data!$B31:$E31,Classify!C$4:C$7)+C$8</f>
        <v>33.1861740509934</v>
      </c>
      <c r="I33" s="278">
        <f>MMULT(Iris_Data!$B31:$E31,Classify!D$4:D$7)+D$8</f>
        <v>-9.437640416552597</v>
      </c>
      <c r="J33" s="63">
        <f t="shared" si="0"/>
        <v>1</v>
      </c>
      <c r="K33" s="63">
        <f>'Posterior Probabilities '!D35</f>
        <v>1</v>
      </c>
      <c r="L33" s="63">
        <f>'Posterior Probabilities '!C35</f>
        <v>1</v>
      </c>
      <c r="M33" s="283">
        <v>1.9783033</v>
      </c>
      <c r="N33" s="284">
        <v>75.729144</v>
      </c>
      <c r="O33" s="284">
        <v>160.97677</v>
      </c>
      <c r="P33" s="285">
        <f t="shared" si="1"/>
        <v>1</v>
      </c>
      <c r="Q33" s="288">
        <f>'Posterior Probabilities '!H35</f>
        <v>1.1832374690930263</v>
      </c>
      <c r="R33" s="290">
        <f t="shared" si="2"/>
        <v>0.7950658309069738</v>
      </c>
      <c r="S33" s="290">
        <f>'Posterior Probabilities '!K35</f>
        <v>74.93407856127389</v>
      </c>
      <c r="T33" s="289">
        <f t="shared" si="3"/>
        <v>0.7950654387261125</v>
      </c>
    </row>
    <row r="34" spans="6:20" ht="15">
      <c r="F34" s="63">
        <v>31</v>
      </c>
      <c r="G34" s="278">
        <f>MMULT(Iris_Data!$B32:$E32,Classify!B$4:B$7)+B$8</f>
        <v>70.05722421981646</v>
      </c>
      <c r="H34" s="278">
        <f>MMULT(Iris_Data!$B32:$E32,Classify!C$4:C$7)+C$8</f>
        <v>34.048743974867335</v>
      </c>
      <c r="I34" s="278">
        <f>MMULT(Iris_Data!$B32:$E32,Classify!D$4:D$7)+D$8</f>
        <v>-8.561583478382971</v>
      </c>
      <c r="J34" s="63">
        <f t="shared" si="0"/>
        <v>1</v>
      </c>
      <c r="K34" s="63">
        <f>'Posterior Probabilities '!D36</f>
        <v>1</v>
      </c>
      <c r="L34" s="63">
        <f>'Posterior Probabilities '!C36</f>
        <v>1</v>
      </c>
      <c r="M34" s="283">
        <v>1.8029371</v>
      </c>
      <c r="N34" s="284">
        <v>73.819898</v>
      </c>
      <c r="O34" s="284">
        <v>159.04055</v>
      </c>
      <c r="P34" s="285">
        <f t="shared" si="1"/>
        <v>1</v>
      </c>
      <c r="Q34" s="288">
        <f>'Posterior Probabilities '!H36</f>
        <v>1.6691388369597377</v>
      </c>
      <c r="R34" s="290">
        <f t="shared" si="2"/>
        <v>0.13379826304026232</v>
      </c>
      <c r="S34" s="290">
        <f>'Posterior Probabilities '!K36</f>
        <v>73.68609932685843</v>
      </c>
      <c r="T34" s="289">
        <f t="shared" si="3"/>
        <v>0.13379867314156968</v>
      </c>
    </row>
    <row r="35" spans="6:20" ht="15">
      <c r="F35" s="63">
        <v>32</v>
      </c>
      <c r="G35" s="278">
        <f>MMULT(Iris_Data!$B33:$E33,Classify!B$4:B$7)+B$8</f>
        <v>89.42346714822845</v>
      </c>
      <c r="H35" s="278">
        <f>MMULT(Iris_Data!$B33:$E33,Classify!C$4:C$7)+C$8</f>
        <v>46.3551231183429</v>
      </c>
      <c r="I35" s="278">
        <f>MMULT(Iris_Data!$B33:$E33,Classify!D$4:D$7)+D$8</f>
        <v>2.9506779068340876</v>
      </c>
      <c r="J35" s="63">
        <f t="shared" si="0"/>
        <v>1</v>
      </c>
      <c r="K35" s="63">
        <f>'Posterior Probabilities '!D37</f>
        <v>1</v>
      </c>
      <c r="L35" s="63">
        <f>'Posterior Probabilities '!C37</f>
        <v>1</v>
      </c>
      <c r="M35" s="283">
        <v>2.8188947</v>
      </c>
      <c r="N35" s="284">
        <v>88.955583</v>
      </c>
      <c r="O35" s="284">
        <v>175.76447</v>
      </c>
      <c r="P35" s="285">
        <f t="shared" si="1"/>
        <v>1</v>
      </c>
      <c r="Q35" s="288">
        <f>'Posterior Probabilities '!H37</f>
        <v>0.177123415059644</v>
      </c>
      <c r="R35" s="290">
        <f t="shared" si="2"/>
        <v>2.641771284940356</v>
      </c>
      <c r="S35" s="290">
        <f>'Posterior Probabilities '!K37</f>
        <v>86.31381147482806</v>
      </c>
      <c r="T35" s="289">
        <f t="shared" si="3"/>
        <v>2.641771525171947</v>
      </c>
    </row>
    <row r="36" spans="6:20" ht="15">
      <c r="F36" s="63">
        <v>33</v>
      </c>
      <c r="G36" s="278">
        <f>MMULT(Iris_Data!$B34:$E34,Classify!B$4:B$7)+B$8</f>
        <v>106.44566638502597</v>
      </c>
      <c r="H36" s="278">
        <f>MMULT(Iris_Data!$B34:$E34,Classify!C$4:C$7)+C$8</f>
        <v>46.235969429122335</v>
      </c>
      <c r="I36" s="278">
        <f>MMULT(Iris_Data!$B34:$E34,Classify!D$4:D$7)+D$8</f>
        <v>-3.2825300674909244</v>
      </c>
      <c r="J36" s="63">
        <f t="shared" si="0"/>
        <v>1</v>
      </c>
      <c r="K36" s="63">
        <f>'Posterior Probabilities '!D38</f>
        <v>1</v>
      </c>
      <c r="L36" s="63">
        <f>'Posterior Probabilities '!C38</f>
        <v>1</v>
      </c>
      <c r="M36" s="283">
        <v>7.895709</v>
      </c>
      <c r="N36" s="284">
        <v>128.3151</v>
      </c>
      <c r="O36" s="284">
        <v>227.3521</v>
      </c>
      <c r="P36" s="285">
        <f t="shared" si="1"/>
        <v>1</v>
      </c>
      <c r="Q36" s="288">
        <f>'Posterior Probabilities '!H38</f>
        <v>3.3252761952476875</v>
      </c>
      <c r="R36" s="290">
        <f t="shared" si="2"/>
        <v>4.570432804752313</v>
      </c>
      <c r="S36" s="290">
        <f>'Posterior Probabilities '!K38</f>
        <v>123.74467010705725</v>
      </c>
      <c r="T36" s="289">
        <f t="shared" si="3"/>
        <v>4.570429892942755</v>
      </c>
    </row>
    <row r="37" spans="6:20" ht="15">
      <c r="F37" s="63">
        <v>34</v>
      </c>
      <c r="G37" s="278">
        <f>MMULT(Iris_Data!$B35:$E35,Classify!B$4:B$7)+B$8</f>
        <v>115.77092627559985</v>
      </c>
      <c r="H37" s="278">
        <f>MMULT(Iris_Data!$B35:$E35,Classify!C$4:C$7)+C$8</f>
        <v>51.77496096228704</v>
      </c>
      <c r="I37" s="278">
        <f>MMULT(Iris_Data!$B35:$E35,Classify!D$4:D$7)+D$8</f>
        <v>1.6510093958369083</v>
      </c>
      <c r="J37" s="63">
        <f t="shared" si="0"/>
        <v>1</v>
      </c>
      <c r="K37" s="63">
        <f>'Posterior Probabilities '!D39</f>
        <v>1</v>
      </c>
      <c r="L37" s="63">
        <f>'Posterior Probabilities '!C39</f>
        <v>1</v>
      </c>
      <c r="M37" s="283">
        <v>7.8843428</v>
      </c>
      <c r="N37" s="284">
        <v>135.87627</v>
      </c>
      <c r="O37" s="284">
        <v>236.12418</v>
      </c>
      <c r="P37" s="285">
        <f t="shared" si="1"/>
        <v>1</v>
      </c>
      <c r="Q37" s="288">
        <f>'Posterior Probabilities '!H39</f>
        <v>6.052305797840585</v>
      </c>
      <c r="R37" s="290">
        <f t="shared" si="2"/>
        <v>1.8320370021594146</v>
      </c>
      <c r="S37" s="290">
        <f>'Posterior Probabilities '!K39</f>
        <v>134.04423642446653</v>
      </c>
      <c r="T37" s="289">
        <f t="shared" si="3"/>
        <v>1.8320335755334725</v>
      </c>
    </row>
    <row r="38" spans="6:20" ht="15">
      <c r="F38" s="63">
        <v>35</v>
      </c>
      <c r="G38" s="278">
        <f>MMULT(Iris_Data!$B36:$E36,Classify!B$4:B$7)+B$8</f>
        <v>74.0547047944034</v>
      </c>
      <c r="H38" s="278">
        <f>MMULT(Iris_Data!$B36:$E36,Classify!C$4:C$7)+C$8</f>
        <v>35.097419789054584</v>
      </c>
      <c r="I38" s="278">
        <f>MMULT(Iris_Data!$B36:$E36,Classify!D$4:D$7)+D$8</f>
        <v>-8.593653076359232</v>
      </c>
      <c r="J38" s="63">
        <f t="shared" si="0"/>
        <v>1</v>
      </c>
      <c r="K38" s="63">
        <f>'Posterior Probabilities '!D40</f>
        <v>1</v>
      </c>
      <c r="L38" s="63">
        <f>'Posterior Probabilities '!C40</f>
        <v>1</v>
      </c>
      <c r="M38" s="283">
        <v>1.1800268</v>
      </c>
      <c r="N38" s="284">
        <v>79.094597</v>
      </c>
      <c r="O38" s="284">
        <v>166.47674</v>
      </c>
      <c r="P38" s="285">
        <f t="shared" si="1"/>
        <v>1</v>
      </c>
      <c r="Q38" s="288">
        <f>'Posterior Probabilities '!H40</f>
        <v>1.0694851594523715</v>
      </c>
      <c r="R38" s="290">
        <f t="shared" si="2"/>
        <v>0.1105416405476285</v>
      </c>
      <c r="S38" s="290">
        <f>'Posterior Probabilities '!K40</f>
        <v>78.98405517014955</v>
      </c>
      <c r="T38" s="289">
        <f t="shared" si="3"/>
        <v>0.11054182985044747</v>
      </c>
    </row>
    <row r="39" spans="6:20" ht="15">
      <c r="F39" s="63">
        <v>36</v>
      </c>
      <c r="G39" s="278">
        <f>MMULT(Iris_Data!$B37:$E37,Classify!B$4:B$7)+B$8</f>
        <v>83.69710022313866</v>
      </c>
      <c r="H39" s="278">
        <f>MMULT(Iris_Data!$B37:$E37,Classify!C$4:C$7)+C$8</f>
        <v>35.81105640013868</v>
      </c>
      <c r="I39" s="278">
        <f>MMULT(Iris_Data!$B37:$E37,Classify!D$4:D$7)+D$8</f>
        <v>-10.810503707834982</v>
      </c>
      <c r="J39" s="63">
        <f t="shared" si="0"/>
        <v>1</v>
      </c>
      <c r="K39" s="63">
        <f>'Posterior Probabilities '!D41</f>
        <v>1</v>
      </c>
      <c r="L39" s="63">
        <f>'Posterior Probabilities '!C41</f>
        <v>1</v>
      </c>
      <c r="M39" s="283">
        <v>1.7096974</v>
      </c>
      <c r="N39" s="284">
        <v>97.481785</v>
      </c>
      <c r="O39" s="284">
        <v>190.72491</v>
      </c>
      <c r="P39" s="285">
        <f t="shared" si="1"/>
        <v>1</v>
      </c>
      <c r="Q39" s="288">
        <f>'Posterior Probabilities '!H41</f>
        <v>0.2677871135999925</v>
      </c>
      <c r="R39" s="290">
        <f t="shared" si="2"/>
        <v>1.4419102864000075</v>
      </c>
      <c r="S39" s="290">
        <f>'Posterior Probabilities '!K41</f>
        <v>96.03987475959812</v>
      </c>
      <c r="T39" s="289">
        <f t="shared" si="3"/>
        <v>1.4419102404018815</v>
      </c>
    </row>
    <row r="40" spans="6:20" ht="15">
      <c r="F40" s="63">
        <v>37</v>
      </c>
      <c r="G40" s="278">
        <f>MMULT(Iris_Data!$B38:$E38,Classify!B$4:B$7)+B$8</f>
        <v>100.90248083098207</v>
      </c>
      <c r="H40" s="278">
        <f>MMULT(Iris_Data!$B38:$E38,Classify!C$4:C$7)+C$8</f>
        <v>46.303058982762565</v>
      </c>
      <c r="I40" s="278">
        <f>MMULT(Iris_Data!$B38:$E38,Classify!D$4:D$7)+D$8</f>
        <v>-2.205340829971135</v>
      </c>
      <c r="J40" s="63">
        <f t="shared" si="0"/>
        <v>1</v>
      </c>
      <c r="K40" s="63">
        <f>'Posterior Probabilities '!D42</f>
        <v>1</v>
      </c>
      <c r="L40" s="63">
        <f>'Posterior Probabilities '!C42</f>
        <v>1</v>
      </c>
      <c r="M40" s="283">
        <v>3.9512954</v>
      </c>
      <c r="N40" s="284">
        <v>113.15014</v>
      </c>
      <c r="O40" s="284">
        <v>210.16694</v>
      </c>
      <c r="P40" s="285">
        <f t="shared" si="1"/>
        <v>1</v>
      </c>
      <c r="Q40" s="288">
        <f>'Posterior Probabilities '!H42</f>
        <v>1.047570381847928</v>
      </c>
      <c r="R40" s="290">
        <f t="shared" si="2"/>
        <v>2.9037250181520715</v>
      </c>
      <c r="S40" s="290">
        <f>'Posterior Probabilities '!K42</f>
        <v>110.24641407828393</v>
      </c>
      <c r="T40" s="289">
        <f t="shared" si="3"/>
        <v>2.9037259217160596</v>
      </c>
    </row>
    <row r="41" spans="6:20" ht="15">
      <c r="F41" s="63">
        <v>38</v>
      </c>
      <c r="G41" s="278">
        <f>MMULT(Iris_Data!$B39:$E39,Classify!B$4:B$7)+B$8</f>
        <v>89.23154502264926</v>
      </c>
      <c r="H41" s="278">
        <f>MMULT(Iris_Data!$B39:$E39,Classify!C$4:C$7)+C$8</f>
        <v>37.469106694246335</v>
      </c>
      <c r="I41" s="278">
        <f>MMULT(Iris_Data!$B39:$E39,Classify!D$4:D$7)+D$8</f>
        <v>-10.135579069015549</v>
      </c>
      <c r="J41" s="63">
        <f t="shared" si="0"/>
        <v>1</v>
      </c>
      <c r="K41" s="63">
        <f>'Posterior Probabilities '!D43</f>
        <v>1</v>
      </c>
      <c r="L41" s="63">
        <f>'Posterior Probabilities '!C43</f>
        <v>1</v>
      </c>
      <c r="M41" s="283">
        <v>1.7964082</v>
      </c>
      <c r="N41" s="284">
        <v>105.32128</v>
      </c>
      <c r="O41" s="284">
        <v>200.53066</v>
      </c>
      <c r="P41" s="285">
        <f t="shared" si="1"/>
        <v>1</v>
      </c>
      <c r="Q41" s="288">
        <f>'Posterior Probabilities '!H43</f>
        <v>0.5226343906099041</v>
      </c>
      <c r="R41" s="290">
        <f t="shared" si="2"/>
        <v>1.2737738093900957</v>
      </c>
      <c r="S41" s="290">
        <f>'Posterior Probabilities '!K43</f>
        <v>104.04751104741726</v>
      </c>
      <c r="T41" s="289">
        <f t="shared" si="3"/>
        <v>1.273768952582742</v>
      </c>
    </row>
    <row r="42" spans="6:20" ht="15">
      <c r="F42" s="63">
        <v>39</v>
      </c>
      <c r="G42" s="278">
        <f>MMULT(Iris_Data!$B40:$E40,Classify!B$4:B$7)+B$8</f>
        <v>63.20996218797255</v>
      </c>
      <c r="H42" s="278">
        <f>MMULT(Iris_Data!$B40:$E40,Classify!C$4:C$7)+C$8</f>
        <v>25.498774080473694</v>
      </c>
      <c r="I42" s="278">
        <f>MMULT(Iris_Data!$B40:$E40,Classify!D$4:D$7)+D$8</f>
        <v>-17.73841452916116</v>
      </c>
      <c r="J42" s="63">
        <f t="shared" si="0"/>
        <v>1</v>
      </c>
      <c r="K42" s="63">
        <f>'Posterior Probabilities '!D44</f>
        <v>1</v>
      </c>
      <c r="L42" s="63">
        <f>'Posterior Probabilities '!C44</f>
        <v>1</v>
      </c>
      <c r="M42" s="283">
        <v>2.5779586</v>
      </c>
      <c r="N42" s="284">
        <v>78.000335</v>
      </c>
      <c r="O42" s="284">
        <v>164.47471</v>
      </c>
      <c r="P42" s="285">
        <f t="shared" si="1"/>
        <v>1</v>
      </c>
      <c r="Q42" s="288">
        <f>'Posterior Probabilities '!H44</f>
        <v>1.3011759582377882</v>
      </c>
      <c r="R42" s="290">
        <f t="shared" si="2"/>
        <v>1.276782641762212</v>
      </c>
      <c r="S42" s="290">
        <f>'Posterior Probabilities '!K44</f>
        <v>76.72355217323654</v>
      </c>
      <c r="T42" s="289">
        <f t="shared" si="3"/>
        <v>1.2767828267634656</v>
      </c>
    </row>
    <row r="43" spans="6:20" ht="15">
      <c r="F43" s="63">
        <v>40</v>
      </c>
      <c r="G43" s="278">
        <f>MMULT(Iris_Data!$B41:$E41,Classify!B$4:B$7)+B$8</f>
        <v>85.83989928766472</v>
      </c>
      <c r="H43" s="278">
        <f>MMULT(Iris_Data!$B41:$E41,Classify!C$4:C$7)+C$8</f>
        <v>40.35881455545105</v>
      </c>
      <c r="I43" s="278">
        <f>MMULT(Iris_Data!$B41:$E41,Classify!D$4:D$7)+D$8</f>
        <v>-4.998899393981162</v>
      </c>
      <c r="J43" s="63">
        <f t="shared" si="0"/>
        <v>1</v>
      </c>
      <c r="K43" s="63">
        <f>'Posterior Probabilities '!D45</f>
        <v>1</v>
      </c>
      <c r="L43" s="63">
        <f>'Posterior Probabilities '!C45</f>
        <v>1</v>
      </c>
      <c r="M43" s="283">
        <v>0.143165</v>
      </c>
      <c r="N43" s="284">
        <v>91.105334</v>
      </c>
      <c r="O43" s="284">
        <v>181.82076</v>
      </c>
      <c r="P43" s="285">
        <f t="shared" si="1"/>
        <v>1</v>
      </c>
      <c r="Q43" s="288">
        <f>'Posterior Probabilities '!H45</f>
        <v>0.056837321868927274</v>
      </c>
      <c r="R43" s="290">
        <f t="shared" si="2"/>
        <v>0.08632767813107271</v>
      </c>
      <c r="S43" s="290">
        <f>'Posterior Probabilities '!K45</f>
        <v>91.01900678629586</v>
      </c>
      <c r="T43" s="289">
        <f t="shared" si="3"/>
        <v>0.08632721370413776</v>
      </c>
    </row>
    <row r="44" spans="6:20" ht="15">
      <c r="F44" s="63">
        <v>41</v>
      </c>
      <c r="G44" s="278">
        <f>MMULT(Iris_Data!$B42:$E42,Classify!B$4:B$7)+B$8</f>
        <v>87.39055639136423</v>
      </c>
      <c r="H44" s="278">
        <f>MMULT(Iris_Data!$B42:$E42,Classify!C$4:C$7)+C$8</f>
        <v>39.09737736478469</v>
      </c>
      <c r="I44" s="278">
        <f>MMULT(Iris_Data!$B42:$E42,Classify!D$4:D$7)+D$8</f>
        <v>-6.32035402551648</v>
      </c>
      <c r="J44" s="63">
        <f t="shared" si="0"/>
        <v>1</v>
      </c>
      <c r="K44" s="63">
        <f>'Posterior Probabilities '!D46</f>
        <v>1</v>
      </c>
      <c r="L44" s="63">
        <f>'Posterior Probabilities '!C46</f>
        <v>1</v>
      </c>
      <c r="M44" s="283">
        <v>0.5787756</v>
      </c>
      <c r="N44" s="284">
        <v>97.165134</v>
      </c>
      <c r="O44" s="284">
        <v>188.0006</v>
      </c>
      <c r="P44" s="285">
        <f t="shared" si="1"/>
        <v>1</v>
      </c>
      <c r="Q44" s="288">
        <f>'Posterior Probabilities '!H46</f>
        <v>0.307898426717103</v>
      </c>
      <c r="R44" s="290">
        <f t="shared" si="2"/>
        <v>0.27087717328289695</v>
      </c>
      <c r="S44" s="290">
        <f>'Posterior Probabilities '!K46</f>
        <v>96.89425647987564</v>
      </c>
      <c r="T44" s="289">
        <f t="shared" si="3"/>
        <v>0.2708775201243583</v>
      </c>
    </row>
    <row r="45" spans="6:20" ht="15">
      <c r="F45" s="63">
        <v>42</v>
      </c>
      <c r="G45" s="278">
        <f>MMULT(Iris_Data!$B43:$E43,Classify!B$4:B$7)+B$8</f>
        <v>47.31302843519579</v>
      </c>
      <c r="H45" s="278">
        <f>MMULT(Iris_Data!$B43:$E43,Classify!C$4:C$7)+C$8</f>
        <v>22.761261022009748</v>
      </c>
      <c r="I45" s="278">
        <f>MMULT(Iris_Data!$B43:$E43,Classify!D$4:D$7)+D$8</f>
        <v>-16.965614056896655</v>
      </c>
      <c r="J45" s="63">
        <f t="shared" si="0"/>
        <v>1</v>
      </c>
      <c r="K45" s="63">
        <f>'Posterior Probabilities '!D47</f>
        <v>1</v>
      </c>
      <c r="L45" s="63">
        <f>'Posterior Probabilities '!C47</f>
        <v>1</v>
      </c>
      <c r="M45" s="283">
        <v>15.800039</v>
      </c>
      <c r="N45" s="284">
        <v>64.903574</v>
      </c>
      <c r="O45" s="284">
        <v>144.35732</v>
      </c>
      <c r="P45" s="285">
        <f t="shared" si="1"/>
        <v>1</v>
      </c>
      <c r="Q45" s="288">
        <f>'Posterior Probabilities '!H47</f>
        <v>8.406123279954349</v>
      </c>
      <c r="R45" s="290">
        <f t="shared" si="2"/>
        <v>7.393915720045651</v>
      </c>
      <c r="S45" s="290">
        <f>'Posterior Probabilities '!K47</f>
        <v>57.509658106323755</v>
      </c>
      <c r="T45" s="289">
        <f t="shared" si="3"/>
        <v>7.393915893676251</v>
      </c>
    </row>
    <row r="46" spans="6:20" ht="15">
      <c r="F46" s="63">
        <v>43</v>
      </c>
      <c r="G46" s="278">
        <f>MMULT(Iris_Data!$B44:$E44,Classify!B$4:B$7)+B$8</f>
        <v>67.92753628709038</v>
      </c>
      <c r="H46" s="278">
        <f>MMULT(Iris_Data!$B44:$E44,Classify!C$4:C$7)+C$8</f>
        <v>26.913276047933138</v>
      </c>
      <c r="I46" s="278">
        <f>MMULT(Iris_Data!$B44:$E44,Classify!D$4:D$7)+D$8</f>
        <v>-17.00135860674561</v>
      </c>
      <c r="J46" s="63">
        <f t="shared" si="0"/>
        <v>1</v>
      </c>
      <c r="K46" s="63">
        <f>'Posterior Probabilities '!D48</f>
        <v>1</v>
      </c>
      <c r="L46" s="63">
        <f>'Posterior Probabilities '!C48</f>
        <v>1</v>
      </c>
      <c r="M46" s="283">
        <v>2.004775</v>
      </c>
      <c r="N46" s="284">
        <v>84.033295</v>
      </c>
      <c r="O46" s="284">
        <v>171.86256</v>
      </c>
      <c r="P46" s="285">
        <f t="shared" si="1"/>
        <v>1</v>
      </c>
      <c r="Q46" s="288">
        <f>'Posterior Probabilities '!H48</f>
        <v>0.37228300101644385</v>
      </c>
      <c r="R46" s="290">
        <f t="shared" si="2"/>
        <v>1.6324919989835562</v>
      </c>
      <c r="S46" s="290">
        <f>'Posterior Probabilities '!K48</f>
        <v>82.40080347933285</v>
      </c>
      <c r="T46" s="289">
        <f t="shared" si="3"/>
        <v>1.6324915206671449</v>
      </c>
    </row>
    <row r="47" spans="6:20" ht="15">
      <c r="F47" s="63">
        <v>44</v>
      </c>
      <c r="G47" s="278">
        <f>MMULT(Iris_Data!$B45:$E45,Classify!B$4:B$7)+B$8</f>
        <v>77.24184145001057</v>
      </c>
      <c r="H47" s="278">
        <f>MMULT(Iris_Data!$B45:$E45,Classify!C$4:C$7)+C$8</f>
        <v>42.59108140515525</v>
      </c>
      <c r="I47" s="278">
        <f>MMULT(Iris_Data!$B45:$E45,Classify!D$4:D$7)+D$8</f>
        <v>3.8333433705690965</v>
      </c>
      <c r="J47" s="63">
        <f t="shared" si="0"/>
        <v>1</v>
      </c>
      <c r="K47" s="63">
        <f>'Posterior Probabilities '!D49</f>
        <v>1</v>
      </c>
      <c r="L47" s="63">
        <f>'Posterior Probabilities '!C49</f>
        <v>1</v>
      </c>
      <c r="M47" s="283">
        <v>3.6978701</v>
      </c>
      <c r="N47" s="284">
        <v>72.99939</v>
      </c>
      <c r="O47" s="284">
        <v>150.51487</v>
      </c>
      <c r="P47" s="285">
        <f t="shared" si="1"/>
        <v>1</v>
      </c>
      <c r="Q47" s="288">
        <f>'Posterior Probabilities '!H49</f>
        <v>2.4890125733649096</v>
      </c>
      <c r="R47" s="290">
        <f t="shared" si="2"/>
        <v>1.2088575266350903</v>
      </c>
      <c r="S47" s="290">
        <f>'Posterior Probabilities '!K49</f>
        <v>71.79053266307525</v>
      </c>
      <c r="T47" s="289">
        <f t="shared" si="3"/>
        <v>1.2088573369247513</v>
      </c>
    </row>
    <row r="48" spans="6:20" ht="15">
      <c r="F48" s="63">
        <v>45</v>
      </c>
      <c r="G48" s="278">
        <f>MMULT(Iris_Data!$B46:$E46,Classify!B$4:B$7)+B$8</f>
        <v>85.2231097204086</v>
      </c>
      <c r="H48" s="278">
        <f>MMULT(Iris_Data!$B46:$E46,Classify!C$4:C$7)+C$8</f>
        <v>46.559244704116495</v>
      </c>
      <c r="I48" s="278">
        <f>MMULT(Iris_Data!$B46:$E46,Classify!D$4:D$7)+D$8</f>
        <v>5.797653042947545</v>
      </c>
      <c r="J48" s="63">
        <f t="shared" si="0"/>
        <v>1</v>
      </c>
      <c r="K48" s="63">
        <f>'Posterior Probabilities '!D50</f>
        <v>1</v>
      </c>
      <c r="L48" s="63">
        <f>'Posterior Probabilities '!C50</f>
        <v>1</v>
      </c>
      <c r="M48" s="283">
        <v>3.4053797</v>
      </c>
      <c r="N48" s="284">
        <v>80.73311</v>
      </c>
      <c r="O48" s="284">
        <v>162.25629</v>
      </c>
      <c r="P48" s="285">
        <f t="shared" si="1"/>
        <v>1</v>
      </c>
      <c r="Q48" s="288">
        <f>'Posterior Probabilities '!H50</f>
        <v>1.2595048537820432</v>
      </c>
      <c r="R48" s="290">
        <f t="shared" si="2"/>
        <v>2.145874846217957</v>
      </c>
      <c r="S48" s="290">
        <f>'Posterior Probabilities '!K50</f>
        <v>78.58723488636848</v>
      </c>
      <c r="T48" s="289">
        <f t="shared" si="3"/>
        <v>2.1458751136315186</v>
      </c>
    </row>
    <row r="49" spans="6:20" ht="15">
      <c r="F49" s="63">
        <v>46</v>
      </c>
      <c r="G49" s="278">
        <f>MMULT(Iris_Data!$B47:$E47,Classify!B$4:B$7)+B$8</f>
        <v>69.24472389669036</v>
      </c>
      <c r="H49" s="278">
        <f>MMULT(Iris_Data!$B47:$E47,Classify!C$4:C$7)+C$8</f>
        <v>32.942625724345206</v>
      </c>
      <c r="I49" s="278">
        <f>MMULT(Iris_Data!$B47:$E47,Classify!D$4:D$7)+D$8</f>
        <v>-9.375509132956466</v>
      </c>
      <c r="J49" s="63">
        <f t="shared" si="0"/>
        <v>1</v>
      </c>
      <c r="K49" s="63">
        <f>'Posterior Probabilities '!D51</f>
        <v>1</v>
      </c>
      <c r="L49" s="63">
        <f>'Posterior Probabilities '!C51</f>
        <v>1</v>
      </c>
      <c r="M49" s="283">
        <v>2.590755</v>
      </c>
      <c r="N49" s="284">
        <v>75.194951</v>
      </c>
      <c r="O49" s="284">
        <v>159.83122</v>
      </c>
      <c r="P49" s="285">
        <f t="shared" si="1"/>
        <v>1</v>
      </c>
      <c r="Q49" s="288">
        <f>'Posterior Probabilities '!H51</f>
        <v>1.229283965893277</v>
      </c>
      <c r="R49" s="290">
        <f t="shared" si="2"/>
        <v>1.361471034106723</v>
      </c>
      <c r="S49" s="290">
        <f>'Posterior Probabilities '!K51</f>
        <v>73.83348031058257</v>
      </c>
      <c r="T49" s="289">
        <f t="shared" si="3"/>
        <v>1.3614706894174304</v>
      </c>
    </row>
    <row r="50" spans="6:20" ht="15">
      <c r="F50" s="63">
        <v>47</v>
      </c>
      <c r="G50" s="278">
        <f>MMULT(Iris_Data!$B48:$E48,Classify!B$4:B$7)+B$8</f>
        <v>93.63198358360573</v>
      </c>
      <c r="H50" s="278">
        <f>MMULT(Iris_Data!$B48:$E48,Classify!C$4:C$7)+C$8</f>
        <v>43.70896358378636</v>
      </c>
      <c r="I50" s="278">
        <f>MMULT(Iris_Data!$B48:$E48,Classify!D$4:D$7)+D$8</f>
        <v>-2.2481330517964295</v>
      </c>
      <c r="J50" s="63">
        <f t="shared" si="0"/>
        <v>1</v>
      </c>
      <c r="K50" s="63">
        <f>'Posterior Probabilities '!D52</f>
        <v>1</v>
      </c>
      <c r="L50" s="63">
        <f>'Posterior Probabilities '!C52</f>
        <v>1</v>
      </c>
      <c r="M50" s="283">
        <v>2.4781097</v>
      </c>
      <c r="N50" s="284">
        <v>102.32415</v>
      </c>
      <c r="O50" s="284">
        <v>194.23834</v>
      </c>
      <c r="P50" s="285">
        <f t="shared" si="1"/>
        <v>1</v>
      </c>
      <c r="Q50" s="288">
        <f>'Posterior Probabilities '!H52</f>
        <v>0.5255486987104846</v>
      </c>
      <c r="R50" s="290">
        <f t="shared" si="2"/>
        <v>1.9525610012895154</v>
      </c>
      <c r="S50" s="290">
        <f>'Posterior Probabilities '!K52</f>
        <v>100.37158869835088</v>
      </c>
      <c r="T50" s="289">
        <f t="shared" si="3"/>
        <v>1.9525613016491263</v>
      </c>
    </row>
    <row r="51" spans="6:20" ht="15">
      <c r="F51" s="63">
        <v>48</v>
      </c>
      <c r="G51" s="278">
        <f>MMULT(Iris_Data!$B49:$E49,Classify!B$4:B$7)+B$8</f>
        <v>70.99330572938022</v>
      </c>
      <c r="H51" s="278">
        <f>MMULT(Iris_Data!$B49:$E49,Classify!C$4:C$7)+C$8</f>
        <v>30.574062956556887</v>
      </c>
      <c r="I51" s="278">
        <f>MMULT(Iris_Data!$B49:$E49,Classify!D$4:D$7)+D$8</f>
        <v>-13.235534310637235</v>
      </c>
      <c r="J51" s="63">
        <f t="shared" si="0"/>
        <v>1</v>
      </c>
      <c r="K51" s="63">
        <f>'Posterior Probabilities '!D53</f>
        <v>1</v>
      </c>
      <c r="L51" s="63">
        <f>'Posterior Probabilities '!C53</f>
        <v>1</v>
      </c>
      <c r="M51" s="283">
        <v>1.1793039</v>
      </c>
      <c r="N51" s="284">
        <v>82.017789</v>
      </c>
      <c r="O51" s="284">
        <v>169.63698</v>
      </c>
      <c r="P51" s="285">
        <f t="shared" si="1"/>
        <v>1</v>
      </c>
      <c r="Q51" s="288">
        <f>'Posterior Probabilities '!H53</f>
        <v>0.5090127042871556</v>
      </c>
      <c r="R51" s="290">
        <f t="shared" si="2"/>
        <v>0.6702911957128445</v>
      </c>
      <c r="S51" s="290">
        <f>'Posterior Probabilities '!K53</f>
        <v>81.34749824993501</v>
      </c>
      <c r="T51" s="289">
        <f t="shared" si="3"/>
        <v>0.6702907500649786</v>
      </c>
    </row>
    <row r="52" spans="6:20" ht="15">
      <c r="F52" s="63">
        <v>49</v>
      </c>
      <c r="G52" s="278">
        <f>MMULT(Iris_Data!$B50:$E50,Classify!B$4:B$7)+B$8</f>
        <v>97.62509378092604</v>
      </c>
      <c r="H52" s="278">
        <f>MMULT(Iris_Data!$B50:$E50,Classify!C$4:C$7)+C$8</f>
        <v>45.62020932184754</v>
      </c>
      <c r="I52" s="278">
        <f>MMULT(Iris_Data!$B50:$E50,Classify!D$4:D$7)+D$8</f>
        <v>-1.4041457116030784</v>
      </c>
      <c r="J52" s="63">
        <f t="shared" si="0"/>
        <v>1</v>
      </c>
      <c r="K52" s="63">
        <f>'Posterior Probabilities '!D54</f>
        <v>1</v>
      </c>
      <c r="L52" s="63">
        <f>'Posterior Probabilities '!C54</f>
        <v>1</v>
      </c>
      <c r="M52" s="283">
        <v>1.2453595</v>
      </c>
      <c r="N52" s="284">
        <v>105.25513</v>
      </c>
      <c r="O52" s="284">
        <v>199.30384</v>
      </c>
      <c r="P52" s="285">
        <f t="shared" si="1"/>
        <v>1</v>
      </c>
      <c r="Q52" s="288">
        <f>'Posterior Probabilities '!H54</f>
        <v>0.6843806423254646</v>
      </c>
      <c r="R52" s="290">
        <f t="shared" si="2"/>
        <v>0.5609788576745354</v>
      </c>
      <c r="S52" s="290">
        <f>'Posterior Probabilities '!K54</f>
        <v>104.69414956048219</v>
      </c>
      <c r="T52" s="289">
        <f t="shared" si="3"/>
        <v>0.560980439517806</v>
      </c>
    </row>
    <row r="53" spans="6:20" ht="15">
      <c r="F53" s="63">
        <v>50</v>
      </c>
      <c r="G53" s="278">
        <f>MMULT(Iris_Data!$B51:$E51,Classify!B$4:B$7)+B$8</f>
        <v>82.7697594681082</v>
      </c>
      <c r="H53" s="278">
        <f>MMULT(Iris_Data!$B51:$E51,Classify!C$4:C$7)+C$8</f>
        <v>37.56059757070125</v>
      </c>
      <c r="I53" s="278">
        <f>MMULT(Iris_Data!$B51:$E51,Classify!D$4:D$7)+D$8</f>
        <v>-7.888666751919942</v>
      </c>
      <c r="J53" s="63">
        <f t="shared" si="0"/>
        <v>1</v>
      </c>
      <c r="K53" s="63">
        <f>'Posterior Probabilities '!D55</f>
        <v>1</v>
      </c>
      <c r="L53" s="63">
        <f>'Posterior Probabilities '!C55</f>
        <v>1</v>
      </c>
      <c r="M53" s="283">
        <v>0.241888</v>
      </c>
      <c r="N53" s="284">
        <v>90.660212</v>
      </c>
      <c r="O53" s="284">
        <v>181.55874</v>
      </c>
      <c r="P53" s="285">
        <f t="shared" si="1"/>
        <v>1</v>
      </c>
      <c r="Q53" s="288">
        <f>'Posterior Probabilities '!H55</f>
        <v>0.1266619729896406</v>
      </c>
      <c r="R53" s="290">
        <f t="shared" si="2"/>
        <v>0.11522602701035939</v>
      </c>
      <c r="S53" s="290">
        <f>'Posterior Probabilities '!K55</f>
        <v>90.54498576780293</v>
      </c>
      <c r="T53" s="289">
        <f t="shared" si="3"/>
        <v>0.11522623219707384</v>
      </c>
    </row>
    <row r="54" spans="6:20" ht="15">
      <c r="F54" s="63">
        <v>51</v>
      </c>
      <c r="G54" s="278">
        <f>MMULT(Iris_Data!$B52:$E52,Classify!B$4:B$7)+B$8</f>
        <v>52.40010415079148</v>
      </c>
      <c r="H54" s="278">
        <f>MMULT(Iris_Data!$B52:$E52,Classify!C$4:C$7)+C$8</f>
        <v>93.16862786227198</v>
      </c>
      <c r="I54" s="278">
        <f>MMULT(Iris_Data!$B52:$E52,Classify!D$4:D$7)+D$8</f>
        <v>84.05903730318829</v>
      </c>
      <c r="J54" s="63">
        <f t="shared" si="0"/>
        <v>2</v>
      </c>
      <c r="K54" s="63">
        <f>'Posterior Probabilities '!D56</f>
        <v>2</v>
      </c>
      <c r="L54" s="63">
        <f>'Posterior Probabilities '!C56</f>
        <v>2</v>
      </c>
      <c r="M54" s="283">
        <v>86.571316</v>
      </c>
      <c r="N54" s="284">
        <v>5.0342682</v>
      </c>
      <c r="O54" s="284">
        <v>23.253449</v>
      </c>
      <c r="P54" s="285">
        <f t="shared" si="1"/>
        <v>2</v>
      </c>
      <c r="Q54" s="288">
        <f>'Posterior Probabilities '!H56</f>
        <v>0.7059972439856661</v>
      </c>
      <c r="R54" s="290">
        <f t="shared" si="2"/>
        <v>4.328270956014333</v>
      </c>
      <c r="S54" s="290">
        <f>'Posterior Probabilities '!K56</f>
        <v>18.92517836215207</v>
      </c>
      <c r="T54" s="289">
        <f t="shared" si="3"/>
        <v>4.328270637847929</v>
      </c>
    </row>
    <row r="55" spans="6:20" ht="15">
      <c r="F55" s="63">
        <v>52</v>
      </c>
      <c r="G55" s="278">
        <f>MMULT(Iris_Data!$B53:$E53,Classify!B$4:B$7)+B$8</f>
        <v>39.819890843470716</v>
      </c>
      <c r="H55" s="278">
        <f>MMULT(Iris_Data!$B53:$E53,Classify!C$4:C$7)+C$8</f>
        <v>83.35083514985759</v>
      </c>
      <c r="I55" s="278">
        <f>MMULT(Iris_Data!$B53:$E53,Classify!D$4:D$7)+D$8</f>
        <v>76.14613021355831</v>
      </c>
      <c r="J55" s="63">
        <f t="shared" si="0"/>
        <v>2</v>
      </c>
      <c r="K55" s="63">
        <f>'Posterior Probabilities '!D57</f>
        <v>2</v>
      </c>
      <c r="L55" s="63">
        <f>'Posterior Probabilities '!C57</f>
        <v>2</v>
      </c>
      <c r="M55" s="283">
        <v>88.871349</v>
      </c>
      <c r="N55" s="284">
        <v>1.8094603</v>
      </c>
      <c r="O55" s="284">
        <v>16.21887</v>
      </c>
      <c r="P55" s="285">
        <f t="shared" si="1"/>
        <v>2</v>
      </c>
      <c r="Q55" s="288">
        <f>'Posterior Probabilities '!H57</f>
        <v>1.4703829027425361</v>
      </c>
      <c r="R55" s="290">
        <f t="shared" si="2"/>
        <v>0.3390773972574639</v>
      </c>
      <c r="S55" s="290">
        <f>'Posterior Probabilities '!K57</f>
        <v>15.87979277534087</v>
      </c>
      <c r="T55" s="289">
        <f t="shared" si="3"/>
        <v>0.33907722465912826</v>
      </c>
    </row>
    <row r="56" spans="6:20" ht="15">
      <c r="F56" s="63">
        <v>53</v>
      </c>
      <c r="G56" s="278">
        <f>MMULT(Iris_Data!$B54:$E54,Classify!B$4:B$7)+B$8</f>
        <v>42.660931546194334</v>
      </c>
      <c r="H56" s="278">
        <f>MMULT(Iris_Data!$B54:$E54,Classify!C$4:C$7)+C$8</f>
        <v>92.57726907781189</v>
      </c>
      <c r="I56" s="278">
        <f>MMULT(Iris_Data!$B54:$E54,Classify!D$4:D$7)+D$8</f>
        <v>87.10714473865198</v>
      </c>
      <c r="J56" s="63">
        <f t="shared" si="0"/>
        <v>2</v>
      </c>
      <c r="K56" s="63">
        <f>'Posterior Probabilities '!D58</f>
        <v>2</v>
      </c>
      <c r="L56" s="63">
        <f>'Posterior Probabilities '!C58</f>
        <v>2</v>
      </c>
      <c r="M56" s="283">
        <v>103.38181</v>
      </c>
      <c r="N56" s="284">
        <v>3.5491329</v>
      </c>
      <c r="O56" s="284">
        <v>14.489382</v>
      </c>
      <c r="P56" s="285">
        <f t="shared" si="1"/>
        <v>2</v>
      </c>
      <c r="Q56" s="288">
        <f>'Posterior Probabilities '!H58</f>
        <v>0.7537167062698096</v>
      </c>
      <c r="R56" s="290">
        <f t="shared" si="2"/>
        <v>2.7954161937301905</v>
      </c>
      <c r="S56" s="290">
        <f>'Posterior Probabilities '!K58</f>
        <v>11.693965384588928</v>
      </c>
      <c r="T56" s="289">
        <f t="shared" si="3"/>
        <v>2.7954166154110727</v>
      </c>
    </row>
    <row r="57" spans="6:20" ht="15">
      <c r="F57" s="63">
        <v>54</v>
      </c>
      <c r="G57" s="278">
        <f>MMULT(Iris_Data!$B55:$E55,Classify!B$4:B$7)+B$8</f>
        <v>9.09605901459652</v>
      </c>
      <c r="H57" s="278">
        <f>MMULT(Iris_Data!$B55:$E55,Classify!C$4:C$7)+C$8</f>
        <v>58.96461682069416</v>
      </c>
      <c r="I57" s="278">
        <f>MMULT(Iris_Data!$B55:$E55,Classify!D$4:D$7)+D$8</f>
        <v>51.02901937884067</v>
      </c>
      <c r="J57" s="63">
        <f t="shared" si="0"/>
        <v>2</v>
      </c>
      <c r="K57" s="63">
        <f>'Posterior Probabilities '!D59</f>
        <v>2</v>
      </c>
      <c r="L57" s="63">
        <f>'Posterior Probabilities '!C59</f>
        <v>2</v>
      </c>
      <c r="M57" s="283">
        <v>102.11676</v>
      </c>
      <c r="N57" s="284">
        <v>2.3796437</v>
      </c>
      <c r="O57" s="284">
        <v>18.250839</v>
      </c>
      <c r="P57" s="285">
        <f t="shared" si="1"/>
        <v>2</v>
      </c>
      <c r="Q57" s="288">
        <f>'Posterior Probabilities '!H59</f>
        <v>0.929827135725827</v>
      </c>
      <c r="R57" s="290">
        <f t="shared" si="2"/>
        <v>1.449816564274173</v>
      </c>
      <c r="S57" s="290">
        <f>'Posterior Probabilities '!K59</f>
        <v>16.80102201943256</v>
      </c>
      <c r="T57" s="289">
        <f t="shared" si="3"/>
        <v>1.4498169805674408</v>
      </c>
    </row>
    <row r="58" spans="6:20" ht="15">
      <c r="F58" s="63">
        <v>55</v>
      </c>
      <c r="G58" s="278">
        <f>MMULT(Iris_Data!$B56:$E56,Classify!B$4:B$7)+B$8</f>
        <v>31.09609541523261</v>
      </c>
      <c r="H58" s="278">
        <f>MMULT(Iris_Data!$B56:$E56,Classify!C$4:C$7)+C$8</f>
        <v>82.61279721595876</v>
      </c>
      <c r="I58" s="278">
        <f>MMULT(Iris_Data!$B56:$E56,Classify!D$4:D$7)+D$8</f>
        <v>77.19325776545821</v>
      </c>
      <c r="J58" s="63">
        <f t="shared" si="0"/>
        <v>2</v>
      </c>
      <c r="K58" s="63">
        <f>'Posterior Probabilities '!D60</f>
        <v>2</v>
      </c>
      <c r="L58" s="63">
        <f>'Posterior Probabilities '!C60</f>
        <v>2</v>
      </c>
      <c r="M58" s="283">
        <v>105.26632</v>
      </c>
      <c r="N58" s="284">
        <v>2.2329153</v>
      </c>
      <c r="O58" s="284">
        <v>13.071994</v>
      </c>
      <c r="P58" s="285">
        <f t="shared" si="1"/>
        <v>2</v>
      </c>
      <c r="Q58" s="288">
        <f>'Posterior Probabilities '!H60</f>
        <v>0.5890185396977233</v>
      </c>
      <c r="R58" s="290">
        <f t="shared" si="2"/>
        <v>1.643896760302277</v>
      </c>
      <c r="S58" s="290">
        <f>'Posterior Probabilities '!K60</f>
        <v>11.428097440698055</v>
      </c>
      <c r="T58" s="289">
        <f t="shared" si="3"/>
        <v>1.643896559301945</v>
      </c>
    </row>
    <row r="59" spans="6:20" ht="15">
      <c r="F59" s="63">
        <v>56</v>
      </c>
      <c r="G59" s="278">
        <f>MMULT(Iris_Data!$B57:$E57,Classify!B$4:B$7)+B$8</f>
        <v>17.383508095502208</v>
      </c>
      <c r="H59" s="278">
        <f>MMULT(Iris_Data!$B57:$E57,Classify!C$4:C$7)+C$8</f>
        <v>68.2462390216322</v>
      </c>
      <c r="I59" s="278">
        <f>MMULT(Iris_Data!$B57:$E57,Classify!D$4:D$7)+D$8</f>
        <v>61.744101470402455</v>
      </c>
      <c r="J59" s="63">
        <f t="shared" si="0"/>
        <v>2</v>
      </c>
      <c r="K59" s="63">
        <f>'Posterior Probabilities '!D61</f>
        <v>2</v>
      </c>
      <c r="L59" s="63">
        <f>'Posterior Probabilities '!C61</f>
        <v>2</v>
      </c>
      <c r="M59" s="283">
        <v>104.5191</v>
      </c>
      <c r="N59" s="284">
        <v>2.7936419</v>
      </c>
      <c r="O59" s="284">
        <v>15.797917</v>
      </c>
      <c r="P59" s="285">
        <f t="shared" si="1"/>
        <v>2</v>
      </c>
      <c r="Q59" s="288">
        <f>'Posterior Probabilities '!H61</f>
        <v>0.42268019508832727</v>
      </c>
      <c r="R59" s="290">
        <f t="shared" si="2"/>
        <v>2.3709617049116725</v>
      </c>
      <c r="S59" s="290">
        <f>'Posterior Probabilities '!K61</f>
        <v>13.426955297548627</v>
      </c>
      <c r="T59" s="289">
        <f t="shared" si="3"/>
        <v>2.370961702451373</v>
      </c>
    </row>
    <row r="60" spans="6:20" ht="15">
      <c r="F60" s="63">
        <v>57</v>
      </c>
      <c r="G60" s="278">
        <f>MMULT(Iris_Data!$B58:$E58,Classify!B$4:B$7)+B$8</f>
        <v>34.798292337991455</v>
      </c>
      <c r="H60" s="278">
        <f>MMULT(Iris_Data!$B58:$E58,Classify!C$4:C$7)+C$8</f>
        <v>84.17397833285689</v>
      </c>
      <c r="I60" s="278">
        <f>MMULT(Iris_Data!$B58:$E58,Classify!D$4:D$7)+D$8</f>
        <v>79.93129357143752</v>
      </c>
      <c r="J60" s="63">
        <f t="shared" si="0"/>
        <v>2</v>
      </c>
      <c r="K60" s="63">
        <f>'Posterior Probabilities '!D62</f>
        <v>2</v>
      </c>
      <c r="L60" s="63">
        <f>'Posterior Probabilities '!C62</f>
        <v>2</v>
      </c>
      <c r="M60" s="283">
        <v>102.0479</v>
      </c>
      <c r="N60" s="284">
        <v>3.2965296</v>
      </c>
      <c r="O60" s="284">
        <v>11.781899</v>
      </c>
      <c r="P60" s="285">
        <f t="shared" si="1"/>
        <v>2</v>
      </c>
      <c r="Q60" s="288">
        <f>'Posterior Probabilities '!H62</f>
        <v>2.710825383172137</v>
      </c>
      <c r="R60" s="290">
        <f t="shared" si="2"/>
        <v>0.585704216827863</v>
      </c>
      <c r="S60" s="290">
        <f>'Posterior Probabilities '!K62</f>
        <v>11.196194906011234</v>
      </c>
      <c r="T60" s="289">
        <f t="shared" si="3"/>
        <v>0.585704093988765</v>
      </c>
    </row>
    <row r="61" spans="6:20" ht="15">
      <c r="F61" s="63">
        <v>58</v>
      </c>
      <c r="G61" s="278">
        <f>MMULT(Iris_Data!$B59:$E59,Classify!B$4:B$7)+B$8</f>
        <v>14.049316580934274</v>
      </c>
      <c r="H61" s="278">
        <f>MMULT(Iris_Data!$B59:$E59,Classify!C$4:C$7)+C$8</f>
        <v>44.674657944765656</v>
      </c>
      <c r="I61" s="278">
        <f>MMULT(Iris_Data!$B59:$E59,Classify!D$4:D$7)+D$8</f>
        <v>28.66972255828412</v>
      </c>
      <c r="J61" s="63">
        <f t="shared" si="0"/>
        <v>2</v>
      </c>
      <c r="K61" s="63">
        <f>'Posterior Probabilities '!D63</f>
        <v>2</v>
      </c>
      <c r="L61" s="63">
        <f>'Posterior Probabilities '!C63</f>
        <v>2</v>
      </c>
      <c r="M61" s="283">
        <v>66.84873</v>
      </c>
      <c r="N61" s="284">
        <v>5.5980473</v>
      </c>
      <c r="O61" s="284">
        <v>37.607918</v>
      </c>
      <c r="P61" s="285">
        <f t="shared" si="1"/>
        <v>2</v>
      </c>
      <c r="Q61" s="288">
        <f>'Posterior Probabilities '!H63</f>
        <v>3.301692142548701</v>
      </c>
      <c r="R61" s="290">
        <f t="shared" si="2"/>
        <v>2.2963551574512993</v>
      </c>
      <c r="S61" s="290">
        <f>'Posterior Probabilities '!K63</f>
        <v>35.31156291551213</v>
      </c>
      <c r="T61" s="289">
        <f t="shared" si="3"/>
        <v>2.296355084487871</v>
      </c>
    </row>
    <row r="62" spans="6:20" ht="15">
      <c r="F62" s="63">
        <v>59</v>
      </c>
      <c r="G62" s="278">
        <f>MMULT(Iris_Data!$B60:$E60,Classify!B$4:B$7)+B$8</f>
        <v>39.2889812933968</v>
      </c>
      <c r="H62" s="278">
        <f>MMULT(Iris_Data!$B60:$E60,Classify!C$4:C$7)+C$8</f>
        <v>83.6030232672113</v>
      </c>
      <c r="I62" s="278">
        <f>MMULT(Iris_Data!$B60:$E60,Classify!D$4:D$7)+D$8</f>
        <v>74.59054802336027</v>
      </c>
      <c r="J62" s="63">
        <f t="shared" si="0"/>
        <v>2</v>
      </c>
      <c r="K62" s="63">
        <f>'Posterior Probabilities '!D64</f>
        <v>2</v>
      </c>
      <c r="L62" s="63">
        <f>'Posterior Probabilities '!C64</f>
        <v>2</v>
      </c>
      <c r="M62" s="283">
        <v>90.731327</v>
      </c>
      <c r="N62" s="284">
        <v>2.1032435</v>
      </c>
      <c r="O62" s="284">
        <v>20.128194</v>
      </c>
      <c r="P62" s="285">
        <f t="shared" si="1"/>
        <v>2</v>
      </c>
      <c r="Q62" s="288">
        <f>'Posterior Probabilities '!H64</f>
        <v>0.014303515001412985</v>
      </c>
      <c r="R62" s="290">
        <f t="shared" si="2"/>
        <v>2.088939984998587</v>
      </c>
      <c r="S62" s="290">
        <f>'Posterior Probabilities '!K64</f>
        <v>18.03925400270285</v>
      </c>
      <c r="T62" s="289">
        <f t="shared" si="3"/>
        <v>2.0889399972971496</v>
      </c>
    </row>
    <row r="63" spans="6:20" ht="15">
      <c r="F63" s="63">
        <v>60</v>
      </c>
      <c r="G63" s="278">
        <f>MMULT(Iris_Data!$B61:$E61,Classify!B$4:B$7)+B$8</f>
        <v>11.37118002009359</v>
      </c>
      <c r="H63" s="278">
        <f>MMULT(Iris_Data!$B61:$E61,Classify!C$4:C$7)+C$8</f>
        <v>57.206435859426065</v>
      </c>
      <c r="I63" s="278">
        <f>MMULT(Iris_Data!$B61:$E61,Classify!D$4:D$7)+D$8</f>
        <v>49.60063332952757</v>
      </c>
      <c r="J63" s="63">
        <f t="shared" si="0"/>
        <v>2</v>
      </c>
      <c r="K63" s="63">
        <f>'Posterior Probabilities '!D65</f>
        <v>2</v>
      </c>
      <c r="L63" s="63">
        <f>'Posterior Probabilities '!C65</f>
        <v>2</v>
      </c>
      <c r="M63" s="283">
        <v>94.74224</v>
      </c>
      <c r="N63" s="284">
        <v>3.0717283</v>
      </c>
      <c r="O63" s="284">
        <v>18.283333</v>
      </c>
      <c r="P63" s="285">
        <f t="shared" si="1"/>
        <v>2</v>
      </c>
      <c r="Q63" s="288">
        <f>'Posterior Probabilities '!H65</f>
        <v>0.15941702356368112</v>
      </c>
      <c r="R63" s="290">
        <f t="shared" si="2"/>
        <v>2.912311276436319</v>
      </c>
      <c r="S63" s="290">
        <f>'Posterior Probabilities '!K65</f>
        <v>15.371022083361318</v>
      </c>
      <c r="T63" s="289">
        <f t="shared" si="3"/>
        <v>2.912310916638681</v>
      </c>
    </row>
    <row r="64" spans="6:20" ht="15">
      <c r="F64" s="63">
        <v>61</v>
      </c>
      <c r="G64" s="278">
        <f>MMULT(Iris_Data!$B62:$E62,Classify!B$4:B$7)+B$8</f>
        <v>3.6824572504014554</v>
      </c>
      <c r="H64" s="278">
        <f>MMULT(Iris_Data!$B62:$E62,Classify!C$4:C$7)+C$8</f>
        <v>44.45776510428328</v>
      </c>
      <c r="I64" s="278">
        <f>MMULT(Iris_Data!$B62:$E62,Classify!D$4:D$7)+D$8</f>
        <v>30.99350460753766</v>
      </c>
      <c r="J64" s="63">
        <f t="shared" si="0"/>
        <v>2</v>
      </c>
      <c r="K64" s="63">
        <f>'Posterior Probabilities '!D66</f>
        <v>2</v>
      </c>
      <c r="L64" s="63">
        <f>'Posterior Probabilities '!C66</f>
        <v>2</v>
      </c>
      <c r="M64" s="283">
        <v>87.721913</v>
      </c>
      <c r="N64" s="284">
        <v>6.1712968</v>
      </c>
      <c r="O64" s="284">
        <v>33.099818</v>
      </c>
      <c r="P64" s="285">
        <f t="shared" si="1"/>
        <v>2</v>
      </c>
      <c r="Q64" s="288">
        <f>'Posterior Probabilities '!H66</f>
        <v>4.033482129019206</v>
      </c>
      <c r="R64" s="290">
        <f t="shared" si="2"/>
        <v>2.137814670980794</v>
      </c>
      <c r="S64" s="290">
        <f>'Posterior Probabilities '!K66</f>
        <v>30.96200312251036</v>
      </c>
      <c r="T64" s="289">
        <f t="shared" si="3"/>
        <v>2.137814877489639</v>
      </c>
    </row>
    <row r="65" spans="6:20" ht="15">
      <c r="F65" s="63">
        <v>62</v>
      </c>
      <c r="G65" s="278">
        <f>MMULT(Iris_Data!$B63:$E63,Classify!B$4:B$7)+B$8</f>
        <v>28.25942508977562</v>
      </c>
      <c r="H65" s="278">
        <f>MMULT(Iris_Data!$B63:$E63,Classify!C$4:C$7)+C$8</f>
        <v>72.52379336413055</v>
      </c>
      <c r="I65" s="278">
        <f>MMULT(Iris_Data!$B63:$E63,Classify!D$4:D$7)+D$8</f>
        <v>65.356186302195</v>
      </c>
      <c r="J65" s="63">
        <f t="shared" si="0"/>
        <v>2</v>
      </c>
      <c r="K65" s="63">
        <f>'Posterior Probabilities '!D67</f>
        <v>2</v>
      </c>
      <c r="L65" s="63">
        <f>'Posterior Probabilities '!C67</f>
        <v>2</v>
      </c>
      <c r="M65" s="283">
        <v>89.869131</v>
      </c>
      <c r="N65" s="284">
        <v>1.3403944</v>
      </c>
      <c r="O65" s="284">
        <v>15.675609</v>
      </c>
      <c r="P65" s="285">
        <f t="shared" si="1"/>
        <v>2</v>
      </c>
      <c r="Q65" s="288">
        <f>'Posterior Probabilities '!H67</f>
        <v>1.0971601154789958</v>
      </c>
      <c r="R65" s="290">
        <f t="shared" si="2"/>
        <v>0.24323428452100426</v>
      </c>
      <c r="S65" s="290">
        <f>'Posterior Probabilities '!K67</f>
        <v>15.432374239350189</v>
      </c>
      <c r="T65" s="289">
        <f t="shared" si="3"/>
        <v>0.24323476064981087</v>
      </c>
    </row>
    <row r="66" spans="6:20" ht="15">
      <c r="F66" s="63">
        <v>63</v>
      </c>
      <c r="G66" s="278">
        <f>MMULT(Iris_Data!$B64:$E64,Classify!B$4:B$7)+B$8</f>
        <v>23.72887856096851</v>
      </c>
      <c r="H66" s="278">
        <f>MMULT(Iris_Data!$B64:$E64,Classify!C$4:C$7)+C$8</f>
        <v>64.17620161486145</v>
      </c>
      <c r="I66" s="278">
        <f>MMULT(Iris_Data!$B64:$E64,Classify!D$4:D$7)+D$8</f>
        <v>50.55968201049515</v>
      </c>
      <c r="J66" s="63">
        <f t="shared" si="0"/>
        <v>2</v>
      </c>
      <c r="K66" s="63">
        <f>'Posterior Probabilities '!D68</f>
        <v>2</v>
      </c>
      <c r="L66" s="63">
        <f>'Posterior Probabilities '!C68</f>
        <v>2</v>
      </c>
      <c r="M66" s="283">
        <v>86.991977</v>
      </c>
      <c r="N66" s="284">
        <v>6.0973305</v>
      </c>
      <c r="O66" s="284">
        <v>33.33037</v>
      </c>
      <c r="P66" s="285">
        <f t="shared" si="1"/>
        <v>2</v>
      </c>
      <c r="Q66" s="288">
        <f>'Posterior Probabilities '!H68</f>
        <v>4.114009465482607</v>
      </c>
      <c r="R66" s="290">
        <f t="shared" si="2"/>
        <v>1.9833210345173926</v>
      </c>
      <c r="S66" s="290">
        <f>'Posterior Probabilities '!K68</f>
        <v>31.347048674214243</v>
      </c>
      <c r="T66" s="289">
        <f t="shared" si="3"/>
        <v>1.9833213257857594</v>
      </c>
    </row>
    <row r="67" spans="6:20" ht="15">
      <c r="F67" s="63">
        <v>64</v>
      </c>
      <c r="G67" s="278">
        <f>MMULT(Iris_Data!$B65:$E65,Classify!B$4:B$7)+B$8</f>
        <v>24.133992951484316</v>
      </c>
      <c r="H67" s="278">
        <f>MMULT(Iris_Data!$B65:$E65,Classify!C$4:C$7)+C$8</f>
        <v>76.91848674264985</v>
      </c>
      <c r="I67" s="278">
        <f>MMULT(Iris_Data!$B65:$E65,Classify!D$4:D$7)+D$8</f>
        <v>71.75218932516853</v>
      </c>
      <c r="J67" s="63">
        <f t="shared" si="0"/>
        <v>2</v>
      </c>
      <c r="K67" s="63">
        <f>'Posterior Probabilities '!D69</f>
        <v>2</v>
      </c>
      <c r="L67" s="63">
        <f>'Posterior Probabilities '!C69</f>
        <v>2</v>
      </c>
      <c r="M67" s="283">
        <v>107.27578</v>
      </c>
      <c r="N67" s="284">
        <v>1.7067899</v>
      </c>
      <c r="O67" s="284">
        <v>12.039385</v>
      </c>
      <c r="P67" s="285">
        <f t="shared" si="1"/>
        <v>2</v>
      </c>
      <c r="Q67" s="288">
        <f>'Posterior Probabilities '!H69</f>
        <v>0.7145863709488892</v>
      </c>
      <c r="R67" s="290">
        <f t="shared" si="2"/>
        <v>0.9922035290511108</v>
      </c>
      <c r="S67" s="290">
        <f>'Posterior Probabilities '!K69</f>
        <v>11.047181205911832</v>
      </c>
      <c r="T67" s="289">
        <f t="shared" si="3"/>
        <v>0.9922037940881676</v>
      </c>
    </row>
    <row r="68" spans="6:20" ht="15">
      <c r="F68" s="63">
        <v>65</v>
      </c>
      <c r="G68" s="278">
        <f>MMULT(Iris_Data!$B66:$E66,Classify!B$4:B$7)+B$8</f>
        <v>32.17545359342108</v>
      </c>
      <c r="H68" s="278">
        <f>MMULT(Iris_Data!$B66:$E66,Classify!C$4:C$7)+C$8</f>
        <v>62.69336325701043</v>
      </c>
      <c r="I68" s="278">
        <f>MMULT(Iris_Data!$B66:$E66,Classify!D$4:D$7)+D$8</f>
        <v>49.378154056050164</v>
      </c>
      <c r="J68" s="63">
        <f t="shared" si="0"/>
        <v>2</v>
      </c>
      <c r="K68" s="63">
        <f>'Posterior Probabilities '!D70</f>
        <v>2</v>
      </c>
      <c r="L68" s="63">
        <f>'Posterior Probabilities '!C70</f>
        <v>2</v>
      </c>
      <c r="M68" s="283">
        <v>64.805361</v>
      </c>
      <c r="N68" s="284">
        <v>3.7695417</v>
      </c>
      <c r="O68" s="284">
        <v>30.39996</v>
      </c>
      <c r="P68" s="285">
        <f t="shared" si="1"/>
        <v>2</v>
      </c>
      <c r="Q68" s="288">
        <f>'Posterior Probabilities '!H70</f>
        <v>2.7563626494528095</v>
      </c>
      <c r="R68" s="290">
        <f t="shared" si="2"/>
        <v>1.0131790505471905</v>
      </c>
      <c r="S68" s="290">
        <f>'Posterior Probabilities '!K70</f>
        <v>29.386781051373138</v>
      </c>
      <c r="T68" s="289">
        <f t="shared" si="3"/>
        <v>1.0131789486268623</v>
      </c>
    </row>
    <row r="69" spans="6:20" ht="15">
      <c r="F69" s="63">
        <v>66</v>
      </c>
      <c r="G69" s="278">
        <f>MMULT(Iris_Data!$B67:$E67,Classify!B$4:B$7)+B$8</f>
        <v>47.90725879123981</v>
      </c>
      <c r="H69" s="278">
        <f>MMULT(Iris_Data!$B67:$E67,Classify!C$4:C$7)+C$8</f>
        <v>86.188478875482</v>
      </c>
      <c r="I69" s="278">
        <f>MMULT(Iris_Data!$B67:$E67,Classify!D$4:D$7)+D$8</f>
        <v>76.12679115178747</v>
      </c>
      <c r="J69" s="63">
        <f aca="true" t="shared" si="4" ref="J69:J132">IF(G69&gt;=MAX(H69:I69),1,IF(H69&gt;=MAX(I69,G69),2,3))</f>
        <v>2</v>
      </c>
      <c r="K69" s="63">
        <f>'Posterior Probabilities '!D71</f>
        <v>2</v>
      </c>
      <c r="L69" s="63">
        <f>'Posterior Probabilities '!C71</f>
        <v>2</v>
      </c>
      <c r="M69" s="283">
        <v>80.311698</v>
      </c>
      <c r="N69" s="284">
        <v>3.7492578</v>
      </c>
      <c r="O69" s="284">
        <v>23.872633</v>
      </c>
      <c r="P69" s="285">
        <f aca="true" t="shared" si="5" ref="P69:P132">IF(M69&lt;=MIN(N69:O69),1,IF(N69&lt;=MIN(M69,O69),2,3))</f>
        <v>2</v>
      </c>
      <c r="Q69" s="288">
        <f>'Posterior Probabilities '!H71</f>
        <v>1.0491138023018176</v>
      </c>
      <c r="R69" s="290">
        <f aca="true" t="shared" si="6" ref="R69:R132">ABS(Q69-MIN(M69:O69))</f>
        <v>2.7001439976981825</v>
      </c>
      <c r="S69" s="290">
        <f>'Posterior Probabilities '!K71</f>
        <v>21.17248924968986</v>
      </c>
      <c r="T69" s="289">
        <f aca="true" t="shared" si="7" ref="T69:T132">ABS(S69-SMALL(M69:O69,2))</f>
        <v>2.70014375031014</v>
      </c>
    </row>
    <row r="70" spans="6:20" ht="15">
      <c r="F70" s="63">
        <v>67</v>
      </c>
      <c r="G70" s="278">
        <f>MMULT(Iris_Data!$B68:$E68,Classify!B$4:B$7)+B$8</f>
        <v>16.266983366014728</v>
      </c>
      <c r="H70" s="278">
        <f>MMULT(Iris_Data!$B68:$E68,Classify!C$4:C$7)+C$8</f>
        <v>69.37776592156884</v>
      </c>
      <c r="I70" s="278">
        <f>MMULT(Iris_Data!$B68:$E68,Classify!D$4:D$7)+D$8</f>
        <v>65.45239509612372</v>
      </c>
      <c r="J70" s="63">
        <f t="shared" si="4"/>
        <v>2</v>
      </c>
      <c r="K70" s="63">
        <f>'Posterior Probabilities '!D72</f>
        <v>2</v>
      </c>
      <c r="L70" s="63">
        <f>'Posterior Probabilities '!C72</f>
        <v>2</v>
      </c>
      <c r="M70" s="283">
        <v>110.88366</v>
      </c>
      <c r="N70" s="284">
        <v>4.6620925</v>
      </c>
      <c r="O70" s="284">
        <v>12.512834</v>
      </c>
      <c r="P70" s="285">
        <f t="shared" si="5"/>
        <v>2</v>
      </c>
      <c r="Q70" s="288">
        <f>'Posterior Probabilities '!H72</f>
        <v>1.467099640390182</v>
      </c>
      <c r="R70" s="290">
        <f t="shared" si="6"/>
        <v>3.194992859609818</v>
      </c>
      <c r="S70" s="290">
        <f>'Posterior Probabilities '!K72</f>
        <v>9.317841291281455</v>
      </c>
      <c r="T70" s="289">
        <f t="shared" si="7"/>
        <v>3.1949927087185443</v>
      </c>
    </row>
    <row r="71" spans="6:20" ht="15">
      <c r="F71" s="63">
        <v>68</v>
      </c>
      <c r="G71" s="278">
        <f>MMULT(Iris_Data!$B69:$E69,Classify!B$4:B$7)+B$8</f>
        <v>29.170916561883928</v>
      </c>
      <c r="H71" s="278">
        <f>MMULT(Iris_Data!$B69:$E69,Classify!C$4:C$7)+C$8</f>
        <v>65.09395981171916</v>
      </c>
      <c r="I71" s="278">
        <f>MMULT(Iris_Data!$B69:$E69,Classify!D$4:D$7)+D$8</f>
        <v>51.18980651513289</v>
      </c>
      <c r="J71" s="63">
        <f t="shared" si="4"/>
        <v>2</v>
      </c>
      <c r="K71" s="63">
        <f>'Posterior Probabilities '!D73</f>
        <v>2</v>
      </c>
      <c r="L71" s="63">
        <f>'Posterior Probabilities '!C73</f>
        <v>2</v>
      </c>
      <c r="M71" s="283">
        <v>74.936544</v>
      </c>
      <c r="N71" s="284">
        <v>3.0904571</v>
      </c>
      <c r="O71" s="284">
        <v>30.898764</v>
      </c>
      <c r="P71" s="285">
        <f t="shared" si="5"/>
        <v>2</v>
      </c>
      <c r="Q71" s="288">
        <f>'Posterior Probabilities '!H73</f>
        <v>1.9659630364895468</v>
      </c>
      <c r="R71" s="290">
        <f t="shared" si="6"/>
        <v>1.1244940635104532</v>
      </c>
      <c r="S71" s="290">
        <f>'Posterior Probabilities '!K73</f>
        <v>29.774269629662314</v>
      </c>
      <c r="T71" s="289">
        <f t="shared" si="7"/>
        <v>1.1244943703376862</v>
      </c>
    </row>
    <row r="72" spans="6:20" ht="15">
      <c r="F72" s="63">
        <v>69</v>
      </c>
      <c r="G72" s="278">
        <f>MMULT(Iris_Data!$B70:$E70,Classify!B$4:B$7)+B$8</f>
        <v>11.523187003296954</v>
      </c>
      <c r="H72" s="278">
        <f>MMULT(Iris_Data!$B70:$E70,Classify!C$4:C$7)+C$8</f>
        <v>73.13868349735306</v>
      </c>
      <c r="I72" s="278">
        <f>MMULT(Iris_Data!$B70:$E70,Classify!D$4:D$7)+D$8</f>
        <v>69.97168080272581</v>
      </c>
      <c r="J72" s="63">
        <f t="shared" si="4"/>
        <v>2</v>
      </c>
      <c r="K72" s="63">
        <f>'Posterior Probabilities '!D74</f>
        <v>2</v>
      </c>
      <c r="L72" s="63">
        <f>'Posterior Probabilities '!C74</f>
        <v>2</v>
      </c>
      <c r="M72" s="283">
        <v>131.66166</v>
      </c>
      <c r="N72" s="284">
        <v>8.4306718</v>
      </c>
      <c r="O72" s="284">
        <v>14.764677</v>
      </c>
      <c r="P72" s="285">
        <f t="shared" si="5"/>
        <v>2</v>
      </c>
      <c r="Q72" s="288">
        <f>'Posterior Probabilities '!H74</f>
        <v>3.7149024233032417</v>
      </c>
      <c r="R72" s="290">
        <f t="shared" si="6"/>
        <v>4.715769376696759</v>
      </c>
      <c r="S72" s="290">
        <f>'Posterior Probabilities '!K74</f>
        <v>10.048907812556546</v>
      </c>
      <c r="T72" s="289">
        <f t="shared" si="7"/>
        <v>4.715769187443454</v>
      </c>
    </row>
    <row r="73" spans="6:20" ht="15">
      <c r="F73" s="63">
        <v>70</v>
      </c>
      <c r="G73" s="278">
        <f>MMULT(Iris_Data!$B71:$E71,Classify!B$4:B$7)+B$8</f>
        <v>21.290795844614365</v>
      </c>
      <c r="H73" s="278">
        <f>MMULT(Iris_Data!$B71:$E71,Classify!C$4:C$7)+C$8</f>
        <v>60.14094876225998</v>
      </c>
      <c r="I73" s="278">
        <f>MMULT(Iris_Data!$B71:$E71,Classify!D$4:D$7)+D$8</f>
        <v>47.51818310059684</v>
      </c>
      <c r="J73" s="63">
        <f t="shared" si="4"/>
        <v>2</v>
      </c>
      <c r="K73" s="63">
        <f>'Posterior Probabilities '!D75</f>
        <v>2</v>
      </c>
      <c r="L73" s="63">
        <f>'Posterior Probabilities '!C75</f>
        <v>2</v>
      </c>
      <c r="M73" s="283">
        <v>79.107897</v>
      </c>
      <c r="N73" s="284">
        <v>1.4075913</v>
      </c>
      <c r="O73" s="284">
        <v>26.653123</v>
      </c>
      <c r="P73" s="285">
        <f t="shared" si="5"/>
        <v>2</v>
      </c>
      <c r="Q73" s="288">
        <f>'Posterior Probabilities '!H75</f>
        <v>1.3473016158335218</v>
      </c>
      <c r="R73" s="290">
        <f t="shared" si="6"/>
        <v>0.060289684166478175</v>
      </c>
      <c r="S73" s="290">
        <f>'Posterior Probabilities '!K75</f>
        <v>26.592832939159653</v>
      </c>
      <c r="T73" s="289">
        <f t="shared" si="7"/>
        <v>0.06029006084034805</v>
      </c>
    </row>
    <row r="74" spans="6:20" ht="15">
      <c r="F74" s="282">
        <v>71</v>
      </c>
      <c r="G74" s="281">
        <f>MMULT(Iris_Data!$B72:$E72,Classify!B$4:B$7)+B$8</f>
        <v>17.899092540655744</v>
      </c>
      <c r="H74" s="281">
        <f>MMULT(Iris_Data!$B72:$E72,Classify!C$4:C$7)+C$8</f>
        <v>78.99543465220985</v>
      </c>
      <c r="I74" s="281">
        <f>MMULT(Iris_Data!$B72:$E72,Classify!D$4:D$7)+D$8</f>
        <v>80.07690311275698</v>
      </c>
      <c r="J74" s="282">
        <f t="shared" si="4"/>
        <v>3</v>
      </c>
      <c r="K74" s="282" t="str">
        <f>'Posterior Probabilities '!D76</f>
        <v>3**</v>
      </c>
      <c r="L74" s="282">
        <f>'Posterior Probabilities '!C76</f>
        <v>2</v>
      </c>
      <c r="M74" s="283">
        <v>130.86238</v>
      </c>
      <c r="N74" s="284">
        <v>8.6696991</v>
      </c>
      <c r="O74" s="284">
        <v>6.5067622</v>
      </c>
      <c r="P74" s="285">
        <f t="shared" si="5"/>
        <v>3</v>
      </c>
      <c r="Q74" s="288">
        <f>'Posterior Probabilities '!H76</f>
        <v>4.553815694790978</v>
      </c>
      <c r="R74" s="290">
        <f t="shared" si="6"/>
        <v>1.952946505209022</v>
      </c>
      <c r="S74" s="290">
        <f>'Posterior Probabilities '!K76</f>
        <v>6.716752615884365</v>
      </c>
      <c r="T74" s="289">
        <f t="shared" si="7"/>
        <v>1.9529464841156354</v>
      </c>
    </row>
    <row r="75" spans="6:20" ht="15">
      <c r="F75" s="63">
        <v>72</v>
      </c>
      <c r="G75" s="278">
        <f>MMULT(Iris_Data!$B73:$E73,Classify!B$4:B$7)+B$8</f>
        <v>35.016494296144714</v>
      </c>
      <c r="H75" s="278">
        <f>MMULT(Iris_Data!$B73:$E73,Classify!C$4:C$7)+C$8</f>
        <v>71.91979718496474</v>
      </c>
      <c r="I75" s="278">
        <f>MMULT(Iris_Data!$B73:$E73,Classify!D$4:D$7)+D$8</f>
        <v>60.33916858114381</v>
      </c>
      <c r="J75" s="63">
        <f t="shared" si="4"/>
        <v>2</v>
      </c>
      <c r="K75" s="63">
        <f>'Posterior Probabilities '!D77</f>
        <v>2</v>
      </c>
      <c r="L75" s="63">
        <f>'Posterior Probabilities '!C77</f>
        <v>2</v>
      </c>
      <c r="M75" s="283">
        <v>75.672279</v>
      </c>
      <c r="N75" s="284">
        <v>1.8656729</v>
      </c>
      <c r="O75" s="284">
        <v>25.02693</v>
      </c>
      <c r="P75" s="285">
        <f t="shared" si="5"/>
        <v>2</v>
      </c>
      <c r="Q75" s="288">
        <f>'Posterior Probabilities '!H77</f>
        <v>0.7409995552603138</v>
      </c>
      <c r="R75" s="290">
        <f t="shared" si="6"/>
        <v>1.1246733447396862</v>
      </c>
      <c r="S75" s="290">
        <f>'Posterior Probabilities '!K77</f>
        <v>23.90225676290143</v>
      </c>
      <c r="T75" s="289">
        <f t="shared" si="7"/>
        <v>1.1246732370985697</v>
      </c>
    </row>
    <row r="76" spans="6:20" ht="15">
      <c r="F76" s="63">
        <v>73</v>
      </c>
      <c r="G76" s="278">
        <f>MMULT(Iris_Data!$B74:$E74,Classify!B$4:B$7)+B$8</f>
        <v>14.381709215087199</v>
      </c>
      <c r="H76" s="278">
        <f>MMULT(Iris_Data!$B74:$E74,Classify!C$4:C$7)+C$8</f>
        <v>78.91483772981157</v>
      </c>
      <c r="I76" s="278">
        <f>MMULT(Iris_Data!$B74:$E74,Classify!D$4:D$7)+D$8</f>
        <v>77.42846757514104</v>
      </c>
      <c r="J76" s="63">
        <f t="shared" si="4"/>
        <v>2</v>
      </c>
      <c r="K76" s="63">
        <f>'Posterior Probabilities '!D78</f>
        <v>2</v>
      </c>
      <c r="L76" s="63">
        <f>'Posterior Probabilities '!C78</f>
        <v>2</v>
      </c>
      <c r="M76" s="283">
        <v>133.94244</v>
      </c>
      <c r="N76" s="284">
        <v>4.876185</v>
      </c>
      <c r="O76" s="284">
        <v>7.8489253</v>
      </c>
      <c r="P76" s="285">
        <f t="shared" si="5"/>
        <v>2</v>
      </c>
      <c r="Q76" s="288">
        <f>'Posterior Probabilities '!H78</f>
        <v>4.500706766514677</v>
      </c>
      <c r="R76" s="290">
        <f t="shared" si="6"/>
        <v>0.3754782334853237</v>
      </c>
      <c r="S76" s="290">
        <f>'Posterior Probabilities '!K78</f>
        <v>7.473447075855373</v>
      </c>
      <c r="T76" s="289">
        <f t="shared" si="7"/>
        <v>0.3754782241446275</v>
      </c>
    </row>
    <row r="77" spans="6:20" ht="15">
      <c r="F77" s="63">
        <v>74</v>
      </c>
      <c r="G77" s="278">
        <f>MMULT(Iris_Data!$B75:$E75,Classify!B$4:B$7)+B$8</f>
        <v>25.254888058238436</v>
      </c>
      <c r="H77" s="278">
        <f>MMULT(Iris_Data!$B75:$E75,Classify!C$4:C$7)+C$8</f>
        <v>74.92438991883925</v>
      </c>
      <c r="I77" s="278">
        <f>MMULT(Iris_Data!$B75:$E75,Classify!D$4:D$7)+D$8</f>
        <v>67.16783876127766</v>
      </c>
      <c r="J77" s="63">
        <f t="shared" si="4"/>
        <v>2</v>
      </c>
      <c r="K77" s="63">
        <f>'Posterior Probabilities '!D79</f>
        <v>2</v>
      </c>
      <c r="L77" s="63">
        <f>'Posterior Probabilities '!C79</f>
        <v>2</v>
      </c>
      <c r="M77" s="283">
        <v>102.72394</v>
      </c>
      <c r="N77" s="284">
        <v>3.3849396</v>
      </c>
      <c r="O77" s="284">
        <v>18.898042</v>
      </c>
      <c r="P77" s="285">
        <f t="shared" si="5"/>
        <v>2</v>
      </c>
      <c r="Q77" s="288">
        <f>'Posterior Probabilities '!H79</f>
        <v>0.675391446663266</v>
      </c>
      <c r="R77" s="290">
        <f t="shared" si="6"/>
        <v>2.7095481533367343</v>
      </c>
      <c r="S77" s="290">
        <f>'Posterior Probabilities '!K79</f>
        <v>16.188493761786884</v>
      </c>
      <c r="T77" s="289">
        <f t="shared" si="7"/>
        <v>2.7095482382131166</v>
      </c>
    </row>
    <row r="78" spans="6:20" ht="15">
      <c r="F78" s="63">
        <v>75</v>
      </c>
      <c r="G78" s="278">
        <f>MMULT(Iris_Data!$B76:$E76,Classify!B$4:B$7)+B$8</f>
        <v>39.50933965569638</v>
      </c>
      <c r="H78" s="278">
        <f>MMULT(Iris_Data!$B76:$E76,Classify!C$4:C$7)+C$8</f>
        <v>78.89994617175473</v>
      </c>
      <c r="I78" s="278">
        <f>MMULT(Iris_Data!$B76:$E76,Classify!D$4:D$7)+D$8</f>
        <v>68.27141473254463</v>
      </c>
      <c r="J78" s="63">
        <f t="shared" si="4"/>
        <v>2</v>
      </c>
      <c r="K78" s="63">
        <f>'Posterior Probabilities '!D80</f>
        <v>2</v>
      </c>
      <c r="L78" s="63">
        <f>'Posterior Probabilities '!C80</f>
        <v>2</v>
      </c>
      <c r="M78" s="283">
        <v>80.446412</v>
      </c>
      <c r="N78" s="284">
        <v>1.6651992</v>
      </c>
      <c r="O78" s="284">
        <v>22.922262</v>
      </c>
      <c r="P78" s="285">
        <f t="shared" si="5"/>
        <v>2</v>
      </c>
      <c r="Q78" s="288">
        <f>'Posterior Probabilities '!H80</f>
        <v>0.3570770688228069</v>
      </c>
      <c r="R78" s="290">
        <f t="shared" si="6"/>
        <v>1.3081221311771931</v>
      </c>
      <c r="S78" s="290">
        <f>'Posterior Probabilities '!K80</f>
        <v>21.61413994724229</v>
      </c>
      <c r="T78" s="289">
        <f t="shared" si="7"/>
        <v>1.3081220527577102</v>
      </c>
    </row>
    <row r="79" spans="6:20" ht="15">
      <c r="F79" s="63">
        <v>76</v>
      </c>
      <c r="G79" s="278">
        <f>MMULT(Iris_Data!$B77:$E77,Classify!B$4:B$7)+B$8</f>
        <v>43.194055069388625</v>
      </c>
      <c r="H79" s="278">
        <f>MMULT(Iris_Data!$B77:$E77,Classify!C$4:C$7)+C$8</f>
        <v>83.9114069841486</v>
      </c>
      <c r="I79" s="278">
        <f>MMULT(Iris_Data!$B77:$E77,Classify!D$4:D$7)+D$8</f>
        <v>74.51367829120232</v>
      </c>
      <c r="J79" s="63">
        <f t="shared" si="4"/>
        <v>2</v>
      </c>
      <c r="K79" s="63">
        <f>'Posterior Probabilities '!D81</f>
        <v>2</v>
      </c>
      <c r="L79" s="63">
        <f>'Posterior Probabilities '!C81</f>
        <v>2</v>
      </c>
      <c r="M79" s="283">
        <v>84.165649</v>
      </c>
      <c r="N79" s="284">
        <v>2.7309447</v>
      </c>
      <c r="O79" s="284">
        <v>21.526402</v>
      </c>
      <c r="P79" s="285">
        <f t="shared" si="5"/>
        <v>2</v>
      </c>
      <c r="Q79" s="288">
        <f>'Posterior Probabilities '!H81</f>
        <v>0.502362097093891</v>
      </c>
      <c r="R79" s="290">
        <f t="shared" si="6"/>
        <v>2.228582602906109</v>
      </c>
      <c r="S79" s="290">
        <f>'Posterior Probabilities '!K81</f>
        <v>19.297819482985528</v>
      </c>
      <c r="T79" s="289">
        <f t="shared" si="7"/>
        <v>2.2285825170144733</v>
      </c>
    </row>
    <row r="80" spans="6:20" ht="15">
      <c r="F80" s="63">
        <v>77</v>
      </c>
      <c r="G80" s="278">
        <f>MMULT(Iris_Data!$B78:$E78,Classify!B$4:B$7)+B$8</f>
        <v>36.613058705676536</v>
      </c>
      <c r="H80" s="278">
        <f>MMULT(Iris_Data!$B78:$E78,Classify!C$4:C$7)+C$8</f>
        <v>87.72112720556221</v>
      </c>
      <c r="I80" s="278">
        <f>MMULT(Iris_Data!$B78:$E78,Classify!D$4:D$7)+D$8</f>
        <v>81.37241015695605</v>
      </c>
      <c r="J80" s="63">
        <f t="shared" si="4"/>
        <v>2</v>
      </c>
      <c r="K80" s="63">
        <f>'Posterior Probabilities '!D82</f>
        <v>2</v>
      </c>
      <c r="L80" s="63">
        <f>'Posterior Probabilities '!C82</f>
        <v>2</v>
      </c>
      <c r="M80" s="283">
        <v>105.94034</v>
      </c>
      <c r="N80" s="284">
        <v>3.7242046</v>
      </c>
      <c r="O80" s="284">
        <v>16.421639</v>
      </c>
      <c r="P80" s="285">
        <f t="shared" si="5"/>
        <v>2</v>
      </c>
      <c r="Q80" s="288">
        <f>'Posterior Probabilities '!H82</f>
        <v>0.44497655969875916</v>
      </c>
      <c r="R80" s="290">
        <f t="shared" si="6"/>
        <v>3.2792280403012413</v>
      </c>
      <c r="S80" s="290">
        <f>'Posterior Probabilities '!K82</f>
        <v>13.142410656910037</v>
      </c>
      <c r="T80" s="289">
        <f t="shared" si="7"/>
        <v>3.2792283430899616</v>
      </c>
    </row>
    <row r="81" spans="6:20" ht="15">
      <c r="F81" s="63">
        <v>78</v>
      </c>
      <c r="G81" s="278">
        <f>MMULT(Iris_Data!$B79:$E79,Classify!B$4:B$7)+B$8</f>
        <v>30.470565093443128</v>
      </c>
      <c r="H81" s="278">
        <f>MMULT(Iris_Data!$B79:$E79,Classify!C$4:C$7)+C$8</f>
        <v>90.53836721237214</v>
      </c>
      <c r="I81" s="278">
        <f>MMULT(Iris_Data!$B79:$E79,Classify!D$4:D$7)+D$8</f>
        <v>89.74192407872616</v>
      </c>
      <c r="J81" s="63">
        <f t="shared" si="4"/>
        <v>2</v>
      </c>
      <c r="K81" s="63">
        <f>'Posterior Probabilities '!D83</f>
        <v>2</v>
      </c>
      <c r="L81" s="63">
        <f>'Posterior Probabilities '!C83</f>
        <v>2</v>
      </c>
      <c r="M81" s="283">
        <v>124.80258</v>
      </c>
      <c r="N81" s="284">
        <v>4.6669778</v>
      </c>
      <c r="O81" s="284">
        <v>6.2598641</v>
      </c>
      <c r="P81" s="285">
        <f t="shared" si="5"/>
        <v>2</v>
      </c>
      <c r="Q81" s="288">
        <f>'Posterior Probabilities '!H83</f>
        <v>3.6571354369373243</v>
      </c>
      <c r="R81" s="290">
        <f t="shared" si="6"/>
        <v>1.0098423630626754</v>
      </c>
      <c r="S81" s="290">
        <f>'Posterior Probabilities '!K83</f>
        <v>5.250021704228698</v>
      </c>
      <c r="T81" s="289">
        <f t="shared" si="7"/>
        <v>1.0098423957713019</v>
      </c>
    </row>
    <row r="82" spans="6:20" ht="15">
      <c r="F82" s="63">
        <v>79</v>
      </c>
      <c r="G82" s="278">
        <f>MMULT(Iris_Data!$B80:$E80,Classify!B$4:B$7)+B$8</f>
        <v>23.325863005624853</v>
      </c>
      <c r="H82" s="278">
        <f>MMULT(Iris_Data!$B80:$E80,Classify!C$4:C$7)+C$8</f>
        <v>74.94979856825377</v>
      </c>
      <c r="I82" s="278">
        <f>MMULT(Iris_Data!$B80:$E80,Classify!D$4:D$7)+D$8</f>
        <v>70.06220673242547</v>
      </c>
      <c r="J82" s="63">
        <f t="shared" si="4"/>
        <v>2</v>
      </c>
      <c r="K82" s="63">
        <f>'Posterior Probabilities '!D84</f>
        <v>2</v>
      </c>
      <c r="L82" s="63">
        <f>'Posterior Probabilities '!C84</f>
        <v>2</v>
      </c>
      <c r="M82" s="283">
        <v>104.22824</v>
      </c>
      <c r="N82" s="284">
        <v>0.9803648</v>
      </c>
      <c r="O82" s="284">
        <v>10.755549</v>
      </c>
      <c r="P82" s="285">
        <f t="shared" si="5"/>
        <v>2</v>
      </c>
      <c r="Q82" s="288">
        <f>'Posterior Probabilities '!H84</f>
        <v>0.8909688680328242</v>
      </c>
      <c r="R82" s="290">
        <f t="shared" si="6"/>
        <v>0.08939593196717588</v>
      </c>
      <c r="S82" s="290">
        <f>'Posterior Probabilities '!K84</f>
        <v>10.666152539689572</v>
      </c>
      <c r="T82" s="289">
        <f t="shared" si="7"/>
        <v>0.0893964603104287</v>
      </c>
    </row>
    <row r="83" spans="6:20" ht="15">
      <c r="F83" s="63">
        <v>80</v>
      </c>
      <c r="G83" s="278">
        <f>MMULT(Iris_Data!$B81:$E81,Classify!B$4:B$7)+B$8</f>
        <v>34.31609625380085</v>
      </c>
      <c r="H83" s="278">
        <f>MMULT(Iris_Data!$B81:$E81,Classify!C$4:C$7)+C$8</f>
        <v>59.69001735988722</v>
      </c>
      <c r="I83" s="278">
        <f>MMULT(Iris_Data!$B81:$E81,Classify!D$4:D$7)+D$8</f>
        <v>41.91676667042594</v>
      </c>
      <c r="J83" s="63">
        <f t="shared" si="4"/>
        <v>2</v>
      </c>
      <c r="K83" s="63">
        <f>'Posterior Probabilities '!D85</f>
        <v>2</v>
      </c>
      <c r="L83" s="63">
        <f>'Posterior Probabilities '!C85</f>
        <v>2</v>
      </c>
      <c r="M83" s="283">
        <v>56.371617</v>
      </c>
      <c r="N83" s="284">
        <v>5.6237747</v>
      </c>
      <c r="O83" s="284">
        <v>41.170276</v>
      </c>
      <c r="P83" s="285">
        <f t="shared" si="5"/>
        <v>2</v>
      </c>
      <c r="Q83" s="288">
        <f>'Posterior Probabilities '!H85</f>
        <v>4.896963363455891</v>
      </c>
      <c r="R83" s="290">
        <f t="shared" si="6"/>
        <v>0.7268113365441096</v>
      </c>
      <c r="S83" s="290">
        <f>'Posterior Probabilities '!K85</f>
        <v>40.443464742377834</v>
      </c>
      <c r="T83" s="289">
        <f t="shared" si="7"/>
        <v>0.7268112576221668</v>
      </c>
    </row>
    <row r="84" spans="6:20" ht="15">
      <c r="F84" s="63">
        <v>81</v>
      </c>
      <c r="G84" s="278">
        <f>MMULT(Iris_Data!$B82:$E82,Classify!B$4:B$7)+B$8</f>
        <v>18.220656025057878</v>
      </c>
      <c r="H84" s="278">
        <f>MMULT(Iris_Data!$B82:$E82,Classify!C$4:C$7)+C$8</f>
        <v>57.34273177751017</v>
      </c>
      <c r="I84" s="278">
        <f>MMULT(Iris_Data!$B82:$E82,Classify!D$4:D$7)+D$8</f>
        <v>44.62841574265809</v>
      </c>
      <c r="J84" s="63">
        <f t="shared" si="4"/>
        <v>2</v>
      </c>
      <c r="K84" s="63">
        <f>'Posterior Probabilities '!D86</f>
        <v>2</v>
      </c>
      <c r="L84" s="63">
        <f>'Posterior Probabilities '!C86</f>
        <v>2</v>
      </c>
      <c r="M84" s="283">
        <v>80.160898</v>
      </c>
      <c r="N84" s="284">
        <v>1.9167465</v>
      </c>
      <c r="O84" s="284">
        <v>27.345379</v>
      </c>
      <c r="P84" s="285">
        <f t="shared" si="5"/>
        <v>2</v>
      </c>
      <c r="Q84" s="288">
        <f>'Posterior Probabilities '!H86</f>
        <v>1.5653390968795355</v>
      </c>
      <c r="R84" s="290">
        <f t="shared" si="6"/>
        <v>0.35140740312046437</v>
      </c>
      <c r="S84" s="290">
        <f>'Posterior Probabilities '!K86</f>
        <v>26.993971166583528</v>
      </c>
      <c r="T84" s="289">
        <f t="shared" si="7"/>
        <v>0.35140783341647364</v>
      </c>
    </row>
    <row r="85" spans="6:20" ht="15">
      <c r="F85" s="63">
        <v>82</v>
      </c>
      <c r="G85" s="278">
        <f>MMULT(Iris_Data!$B83:$E83,Classify!B$4:B$7)+B$8</f>
        <v>21.603561005509093</v>
      </c>
      <c r="H85" s="278">
        <f>MMULT(Iris_Data!$B83:$E83,Classify!C$4:C$7)+C$8</f>
        <v>56.17816376405331</v>
      </c>
      <c r="I85" s="278">
        <f>MMULT(Iris_Data!$B83:$E83,Classify!D$4:D$7)+D$8</f>
        <v>41.243849943962914</v>
      </c>
      <c r="J85" s="63">
        <f t="shared" si="4"/>
        <v>2</v>
      </c>
      <c r="K85" s="63">
        <f>'Posterior Probabilities '!D87</f>
        <v>2</v>
      </c>
      <c r="L85" s="63">
        <f>'Posterior Probabilities '!C87</f>
        <v>2</v>
      </c>
      <c r="M85" s="283">
        <v>72.256605</v>
      </c>
      <c r="N85" s="284">
        <v>3.1073992</v>
      </c>
      <c r="O85" s="284">
        <v>32.976027</v>
      </c>
      <c r="P85" s="285">
        <f t="shared" si="5"/>
        <v>2</v>
      </c>
      <c r="Q85" s="288">
        <f>'Posterior Probabilities '!H87</f>
        <v>2.9636622275402957</v>
      </c>
      <c r="R85" s="290">
        <f t="shared" si="6"/>
        <v>0.1437369724597044</v>
      </c>
      <c r="S85" s="290">
        <f>'Posterior Probabilities '!K87</f>
        <v>32.8322898677209</v>
      </c>
      <c r="T85" s="289">
        <f t="shared" si="7"/>
        <v>0.14373713227909946</v>
      </c>
    </row>
    <row r="86" spans="6:20" ht="15">
      <c r="F86" s="63">
        <v>83</v>
      </c>
      <c r="G86" s="278">
        <f>MMULT(Iris_Data!$B84:$E84,Classify!B$4:B$7)+B$8</f>
        <v>28.977362210160237</v>
      </c>
      <c r="H86" s="278">
        <f>MMULT(Iris_Data!$B84:$E84,Classify!C$4:C$7)+C$8</f>
        <v>65.33851546496716</v>
      </c>
      <c r="I86" s="278">
        <f>MMULT(Iris_Data!$B84:$E84,Classify!D$4:D$7)+D$8</f>
        <v>52.85232012310874</v>
      </c>
      <c r="J86" s="63">
        <f t="shared" si="4"/>
        <v>2</v>
      </c>
      <c r="K86" s="63">
        <f>'Posterior Probabilities '!D88</f>
        <v>2</v>
      </c>
      <c r="L86" s="63">
        <f>'Posterior Probabilities '!C88</f>
        <v>2</v>
      </c>
      <c r="M86" s="283">
        <v>73.796808</v>
      </c>
      <c r="N86" s="284">
        <v>1.0745017</v>
      </c>
      <c r="O86" s="284">
        <v>26.046892</v>
      </c>
      <c r="P86" s="285">
        <f t="shared" si="5"/>
        <v>2</v>
      </c>
      <c r="Q86" s="288">
        <f>'Posterior Probabilities '!H88</f>
        <v>0.8894597021706211</v>
      </c>
      <c r="R86" s="290">
        <f t="shared" si="6"/>
        <v>0.1850419978293788</v>
      </c>
      <c r="S86" s="290">
        <f>'Posterior Probabilities '!K88</f>
        <v>25.86185038588721</v>
      </c>
      <c r="T86" s="289">
        <f t="shared" si="7"/>
        <v>0.18504161411279085</v>
      </c>
    </row>
    <row r="87" spans="6:20" ht="15">
      <c r="F87" s="282">
        <v>84</v>
      </c>
      <c r="G87" s="281">
        <f>MMULT(Iris_Data!$B85:$E85,Classify!B$4:B$7)+B$8</f>
        <v>7.010064414582359</v>
      </c>
      <c r="H87" s="281">
        <f>MMULT(Iris_Data!$B85:$E85,Classify!C$4:C$7)+C$8</f>
        <v>77.3055900813333</v>
      </c>
      <c r="I87" s="281">
        <f>MMULT(Iris_Data!$B85:$E85,Classify!D$4:D$7)+D$8</f>
        <v>79.09298909547326</v>
      </c>
      <c r="J87" s="282">
        <f t="shared" si="4"/>
        <v>3</v>
      </c>
      <c r="K87" s="282" t="str">
        <f>'Posterior Probabilities '!D89</f>
        <v>3**</v>
      </c>
      <c r="L87" s="282">
        <f>'Posterior Probabilities '!C89</f>
        <v>2</v>
      </c>
      <c r="M87" s="283">
        <v>149.03031</v>
      </c>
      <c r="N87" s="284">
        <v>8.4392628</v>
      </c>
      <c r="O87" s="284">
        <v>4.8644648</v>
      </c>
      <c r="P87" s="285">
        <f t="shared" si="5"/>
        <v>3</v>
      </c>
      <c r="Q87" s="288">
        <f>'Posterior Probabilities '!H89</f>
        <v>3.596338297449573</v>
      </c>
      <c r="R87" s="290">
        <f t="shared" si="6"/>
        <v>1.2681265025504276</v>
      </c>
      <c r="S87" s="290">
        <f>'Posterior Probabilities '!K89</f>
        <v>7.171136325728814</v>
      </c>
      <c r="T87" s="289">
        <f t="shared" si="7"/>
        <v>1.2681264742711855</v>
      </c>
    </row>
    <row r="88" spans="6:20" ht="15">
      <c r="F88" s="63">
        <v>85</v>
      </c>
      <c r="G88" s="278">
        <f>MMULT(Iris_Data!$B86:$E86,Classify!B$4:B$7)+B$8</f>
        <v>11.558150021430208</v>
      </c>
      <c r="H88" s="278">
        <f>MMULT(Iris_Data!$B86:$E86,Classify!C$4:C$7)+C$8</f>
        <v>66.23812410636152</v>
      </c>
      <c r="I88" s="278">
        <f>MMULT(Iris_Data!$B86:$E86,Classify!D$4:D$7)+D$8</f>
        <v>62.96322529736898</v>
      </c>
      <c r="J88" s="63">
        <f t="shared" si="4"/>
        <v>2</v>
      </c>
      <c r="K88" s="63">
        <f>'Posterior Probabilities '!D90</f>
        <v>2</v>
      </c>
      <c r="L88" s="63">
        <f>'Posterior Probabilities '!C90</f>
        <v>2</v>
      </c>
      <c r="M88" s="283">
        <v>117.03323</v>
      </c>
      <c r="N88" s="284">
        <v>7.6732769</v>
      </c>
      <c r="O88" s="284">
        <v>14.223075</v>
      </c>
      <c r="P88" s="285">
        <f t="shared" si="5"/>
        <v>2</v>
      </c>
      <c r="Q88" s="288">
        <f>'Posterior Probabilities '!H90</f>
        <v>1.8001683792588663</v>
      </c>
      <c r="R88" s="290">
        <f t="shared" si="6"/>
        <v>5.873108520741134</v>
      </c>
      <c r="S88" s="290">
        <f>'Posterior Probabilities '!K90</f>
        <v>8.349965997245395</v>
      </c>
      <c r="T88" s="289">
        <f t="shared" si="7"/>
        <v>5.873109002754605</v>
      </c>
    </row>
    <row r="89" spans="6:20" ht="15">
      <c r="F89" s="63">
        <v>86</v>
      </c>
      <c r="G89" s="278">
        <f>MMULT(Iris_Data!$B87:$E87,Classify!B$4:B$7)+B$8</f>
        <v>33.37995717526297</v>
      </c>
      <c r="H89" s="278">
        <f>MMULT(Iris_Data!$B87:$E87,Classify!C$4:C$7)+C$8</f>
        <v>79.12947640694277</v>
      </c>
      <c r="I89" s="278">
        <f>MMULT(Iris_Data!$B87:$E87,Classify!D$4:D$7)+D$8</f>
        <v>74.01275783980591</v>
      </c>
      <c r="J89" s="63">
        <f t="shared" si="4"/>
        <v>2</v>
      </c>
      <c r="K89" s="63">
        <f>'Posterior Probabilities '!D91</f>
        <v>2</v>
      </c>
      <c r="L89" s="63">
        <f>'Posterior Probabilities '!C91</f>
        <v>2</v>
      </c>
      <c r="M89" s="283">
        <v>96.776643</v>
      </c>
      <c r="N89" s="284">
        <v>5.2776042</v>
      </c>
      <c r="O89" s="284">
        <v>15.511041</v>
      </c>
      <c r="P89" s="285">
        <f t="shared" si="5"/>
        <v>2</v>
      </c>
      <c r="Q89" s="288">
        <f>'Posterior Probabilities '!H91</f>
        <v>3.761949663598443</v>
      </c>
      <c r="R89" s="290">
        <f t="shared" si="6"/>
        <v>1.515654536401557</v>
      </c>
      <c r="S89" s="290">
        <f>'Posterior Probabilities '!K91</f>
        <v>13.995386797872976</v>
      </c>
      <c r="T89" s="289">
        <f t="shared" si="7"/>
        <v>1.515654202127024</v>
      </c>
    </row>
    <row r="90" spans="6:20" ht="15">
      <c r="F90" s="63">
        <v>87</v>
      </c>
      <c r="G90" s="278">
        <f>MMULT(Iris_Data!$B88:$E88,Classify!B$4:B$7)+B$8</f>
        <v>41.2382260061992</v>
      </c>
      <c r="H90" s="278">
        <f>MMULT(Iris_Data!$B88:$E88,Classify!C$4:C$7)+C$8</f>
        <v>88.3953370757717</v>
      </c>
      <c r="I90" s="278">
        <f>MMULT(Iris_Data!$B88:$E88,Classify!D$4:D$7)+D$8</f>
        <v>82.06466594518994</v>
      </c>
      <c r="J90" s="63">
        <f t="shared" si="4"/>
        <v>2</v>
      </c>
      <c r="K90" s="63">
        <f>'Posterior Probabilities '!D92</f>
        <v>2</v>
      </c>
      <c r="L90" s="63">
        <f>'Posterior Probabilities '!C92</f>
        <v>2</v>
      </c>
      <c r="M90" s="283">
        <v>96.710638</v>
      </c>
      <c r="N90" s="284">
        <v>2.3964158</v>
      </c>
      <c r="O90" s="284">
        <v>15.057758</v>
      </c>
      <c r="P90" s="285">
        <f t="shared" si="5"/>
        <v>2</v>
      </c>
      <c r="Q90" s="288">
        <f>'Posterior Probabilities '!H92</f>
        <v>0.7677921940318255</v>
      </c>
      <c r="R90" s="290">
        <f t="shared" si="6"/>
        <v>1.6286236059681747</v>
      </c>
      <c r="S90" s="290">
        <f>'Posterior Probabilities '!K92</f>
        <v>13.429134455194724</v>
      </c>
      <c r="T90" s="289">
        <f t="shared" si="7"/>
        <v>1.6286235448052757</v>
      </c>
    </row>
    <row r="91" spans="6:20" ht="15">
      <c r="F91" s="63">
        <v>88</v>
      </c>
      <c r="G91" s="278">
        <f>MMULT(Iris_Data!$B89:$E89,Classify!B$4:B$7)+B$8</f>
        <v>21.359136783755872</v>
      </c>
      <c r="H91" s="278">
        <f>MMULT(Iris_Data!$B89:$E89,Classify!C$4:C$7)+C$8</f>
        <v>73.60776445518916</v>
      </c>
      <c r="I91" s="278">
        <f>MMULT(Iris_Data!$B89:$E89,Classify!D$4:D$7)+D$8</f>
        <v>66.09231656327424</v>
      </c>
      <c r="J91" s="63">
        <f t="shared" si="4"/>
        <v>2</v>
      </c>
      <c r="K91" s="63">
        <f>'Posterior Probabilities '!D93</f>
        <v>2</v>
      </c>
      <c r="L91" s="63">
        <f>'Posterior Probabilities '!C93</f>
        <v>2</v>
      </c>
      <c r="M91" s="283">
        <v>109.74751</v>
      </c>
      <c r="N91" s="284">
        <v>5.2502515</v>
      </c>
      <c r="O91" s="284">
        <v>20.281147</v>
      </c>
      <c r="P91" s="285">
        <f t="shared" si="5"/>
        <v>2</v>
      </c>
      <c r="Q91" s="288">
        <f>'Posterior Probabilities '!H93</f>
        <v>1.8992279452331227</v>
      </c>
      <c r="R91" s="290">
        <f t="shared" si="6"/>
        <v>3.3510235547668774</v>
      </c>
      <c r="S91" s="290">
        <f>'Posterior Probabilities '!K93</f>
        <v>16.930123729061787</v>
      </c>
      <c r="T91" s="289">
        <f t="shared" si="7"/>
        <v>3.3510232709382137</v>
      </c>
    </row>
    <row r="92" spans="6:20" ht="15">
      <c r="F92" s="63">
        <v>89</v>
      </c>
      <c r="G92" s="278">
        <f>MMULT(Iris_Data!$B90:$E90,Classify!B$4:B$7)+B$8</f>
        <v>26.318921131506556</v>
      </c>
      <c r="H92" s="278">
        <f>MMULT(Iris_Data!$B90:$E90,Classify!C$4:C$7)+C$8</f>
        <v>66.00633970782228</v>
      </c>
      <c r="I92" s="278">
        <f>MMULT(Iris_Data!$B90:$E90,Classify!D$4:D$7)+D$8</f>
        <v>56.129954504026074</v>
      </c>
      <c r="J92" s="63">
        <f t="shared" si="4"/>
        <v>2</v>
      </c>
      <c r="K92" s="63">
        <f>'Posterior Probabilities '!D94</f>
        <v>2</v>
      </c>
      <c r="L92" s="63">
        <f>'Posterior Probabilities '!C94</f>
        <v>2</v>
      </c>
      <c r="M92" s="283">
        <v>81.515376</v>
      </c>
      <c r="N92" s="284">
        <v>2.140539</v>
      </c>
      <c r="O92" s="284">
        <v>21.893309</v>
      </c>
      <c r="P92" s="285">
        <f t="shared" si="5"/>
        <v>2</v>
      </c>
      <c r="Q92" s="288">
        <f>'Posterior Probabilities '!H94</f>
        <v>0.5687829590619655</v>
      </c>
      <c r="R92" s="290">
        <f t="shared" si="6"/>
        <v>1.5717560409380344</v>
      </c>
      <c r="S92" s="290">
        <f>'Posterior Probabilities '!K94</f>
        <v>20.321553366655007</v>
      </c>
      <c r="T92" s="289">
        <f t="shared" si="7"/>
        <v>1.571755633344992</v>
      </c>
    </row>
    <row r="93" spans="6:20" ht="15">
      <c r="F93" s="63">
        <v>90</v>
      </c>
      <c r="G93" s="278">
        <f>MMULT(Iris_Data!$B91:$E91,Classify!B$4:B$7)+B$8</f>
        <v>13.813633113714374</v>
      </c>
      <c r="H93" s="278">
        <f>MMULT(Iris_Data!$B91:$E91,Classify!C$4:C$7)+C$8</f>
        <v>60.379118788153605</v>
      </c>
      <c r="I93" s="278">
        <f>MMULT(Iris_Data!$B91:$E91,Classify!D$4:D$7)+D$8</f>
        <v>51.76607530125622</v>
      </c>
      <c r="J93" s="63">
        <f t="shared" si="4"/>
        <v>2</v>
      </c>
      <c r="K93" s="63">
        <f>'Posterior Probabilities '!D95</f>
        <v>2</v>
      </c>
      <c r="L93" s="63">
        <f>'Posterior Probabilities '!C95</f>
        <v>2</v>
      </c>
      <c r="M93" s="283">
        <v>94.156747</v>
      </c>
      <c r="N93" s="284">
        <v>1.0257761</v>
      </c>
      <c r="O93" s="284">
        <v>18.251863</v>
      </c>
      <c r="P93" s="285">
        <f t="shared" si="5"/>
        <v>2</v>
      </c>
      <c r="Q93" s="288">
        <f>'Posterior Probabilities '!H95</f>
        <v>0.19889636194089622</v>
      </c>
      <c r="R93" s="290">
        <f t="shared" si="6"/>
        <v>0.8268797380591039</v>
      </c>
      <c r="S93" s="290">
        <f>'Posterior Probabilities '!K95</f>
        <v>17.424983335735682</v>
      </c>
      <c r="T93" s="289">
        <f t="shared" si="7"/>
        <v>0.8268796642643181</v>
      </c>
    </row>
    <row r="94" spans="6:20" ht="15">
      <c r="F94" s="63">
        <v>91</v>
      </c>
      <c r="G94" s="278">
        <f>MMULT(Iris_Data!$B92:$E92,Classify!B$4:B$7)+B$8</f>
        <v>11.340005632251078</v>
      </c>
      <c r="H94" s="278">
        <f>MMULT(Iris_Data!$B92:$E92,Classify!C$4:C$7)+C$8</f>
        <v>62.52752722550859</v>
      </c>
      <c r="I94" s="278">
        <f>MMULT(Iris_Data!$B92:$E92,Classify!D$4:D$7)+D$8</f>
        <v>55.13330995053698</v>
      </c>
      <c r="J94" s="63">
        <f t="shared" si="4"/>
        <v>2</v>
      </c>
      <c r="K94" s="63">
        <f>'Posterior Probabilities '!D96</f>
        <v>2</v>
      </c>
      <c r="L94" s="63">
        <f>'Posterior Probabilities '!C96</f>
        <v>2</v>
      </c>
      <c r="M94" s="283">
        <v>106.20306</v>
      </c>
      <c r="N94" s="284">
        <v>3.8280205</v>
      </c>
      <c r="O94" s="284">
        <v>18.616455</v>
      </c>
      <c r="P94" s="285">
        <f t="shared" si="5"/>
        <v>2</v>
      </c>
      <c r="Q94" s="288">
        <f>'Posterior Probabilities '!H96</f>
        <v>1.0835169092739525</v>
      </c>
      <c r="R94" s="290">
        <f t="shared" si="6"/>
        <v>2.7445035907260475</v>
      </c>
      <c r="S94" s="290">
        <f>'Posterior Probabilities '!K96</f>
        <v>15.871951459218062</v>
      </c>
      <c r="T94" s="289">
        <f t="shared" si="7"/>
        <v>2.7445035407819365</v>
      </c>
    </row>
    <row r="95" spans="6:20" ht="15">
      <c r="F95" s="63">
        <v>92</v>
      </c>
      <c r="G95" s="278">
        <f>MMULT(Iris_Data!$B93:$E93,Classify!B$4:B$7)+B$8</f>
        <v>28.13584390333793</v>
      </c>
      <c r="H95" s="278">
        <f>MMULT(Iris_Data!$B93:$E93,Classify!C$4:C$7)+C$8</f>
        <v>77.10459263296313</v>
      </c>
      <c r="I95" s="278">
        <f>MMULT(Iris_Data!$B93:$E93,Classify!D$4:D$7)+D$8</f>
        <v>70.84406278902267</v>
      </c>
      <c r="J95" s="63">
        <f t="shared" si="4"/>
        <v>2</v>
      </c>
      <c r="K95" s="63">
        <f>'Posterior Probabilities '!D97</f>
        <v>2</v>
      </c>
      <c r="L95" s="63">
        <f>'Posterior Probabilities '!C97</f>
        <v>2</v>
      </c>
      <c r="M95" s="283">
        <v>99.233846</v>
      </c>
      <c r="N95" s="284">
        <v>1.2963481</v>
      </c>
      <c r="O95" s="284">
        <v>13.817408</v>
      </c>
      <c r="P95" s="285">
        <f t="shared" si="5"/>
        <v>2</v>
      </c>
      <c r="Q95" s="288">
        <f>'Posterior Probabilities '!H97</f>
        <v>0.3745555560480806</v>
      </c>
      <c r="R95" s="290">
        <f t="shared" si="6"/>
        <v>0.9217925439519192</v>
      </c>
      <c r="S95" s="290">
        <f>'Posterior Probabilities '!K97</f>
        <v>12.895615243929326</v>
      </c>
      <c r="T95" s="289">
        <f t="shared" si="7"/>
        <v>0.9217927560706745</v>
      </c>
    </row>
    <row r="96" spans="6:20" ht="15">
      <c r="F96" s="63">
        <v>93</v>
      </c>
      <c r="G96" s="278">
        <f>MMULT(Iris_Data!$B94:$E94,Classify!B$4:B$7)+B$8</f>
        <v>24.975511258306625</v>
      </c>
      <c r="H96" s="278">
        <f>MMULT(Iris_Data!$B94:$E94,Classify!C$4:C$7)+C$8</f>
        <v>65.15240957465387</v>
      </c>
      <c r="I96" s="278">
        <f>MMULT(Iris_Data!$B94:$E94,Classify!D$4:D$7)+D$8</f>
        <v>53.7604466592546</v>
      </c>
      <c r="J96" s="63">
        <f t="shared" si="4"/>
        <v>2</v>
      </c>
      <c r="K96" s="63">
        <f>'Posterior Probabilities '!D98</f>
        <v>2</v>
      </c>
      <c r="L96" s="63">
        <f>'Posterior Probabilities '!C98</f>
        <v>2</v>
      </c>
      <c r="M96" s="283">
        <v>81.052756</v>
      </c>
      <c r="N96" s="284">
        <v>0.6989598</v>
      </c>
      <c r="O96" s="284">
        <v>23.482886</v>
      </c>
      <c r="P96" s="285">
        <f t="shared" si="5"/>
        <v>2</v>
      </c>
      <c r="Q96" s="288">
        <f>'Posterior Probabilities '!H98</f>
        <v>0.5424246418290992</v>
      </c>
      <c r="R96" s="290">
        <f t="shared" si="6"/>
        <v>0.1565351581709008</v>
      </c>
      <c r="S96" s="290">
        <f>'Posterior Probabilities '!K98</f>
        <v>23.326350472627393</v>
      </c>
      <c r="T96" s="289">
        <f t="shared" si="7"/>
        <v>0.15653552737260767</v>
      </c>
    </row>
    <row r="97" spans="6:20" ht="15">
      <c r="F97" s="63">
        <v>94</v>
      </c>
      <c r="G97" s="278">
        <f>MMULT(Iris_Data!$B95:$E95,Classify!B$4:B$7)+B$8</f>
        <v>14.044946203667635</v>
      </c>
      <c r="H97" s="278">
        <f>MMULT(Iris_Data!$B95:$E95,Classify!C$4:C$7)+C$8</f>
        <v>45.53722786863959</v>
      </c>
      <c r="I97" s="278">
        <f>MMULT(Iris_Data!$B95:$E95,Classify!D$4:D$7)+D$8</f>
        <v>29.54577949645372</v>
      </c>
      <c r="J97" s="63">
        <f t="shared" si="4"/>
        <v>2</v>
      </c>
      <c r="K97" s="63">
        <f>'Posterior Probabilities '!D99</f>
        <v>2</v>
      </c>
      <c r="L97" s="63">
        <f>'Posterior Probabilities '!C99</f>
        <v>2</v>
      </c>
      <c r="M97" s="283">
        <v>68.466764</v>
      </c>
      <c r="N97" s="284">
        <v>5.4822012</v>
      </c>
      <c r="O97" s="284">
        <v>37.465098</v>
      </c>
      <c r="P97" s="285">
        <f t="shared" si="5"/>
        <v>2</v>
      </c>
      <c r="Q97" s="288">
        <f>'Posterior Probabilities '!H99</f>
        <v>3.4932819919558193</v>
      </c>
      <c r="R97" s="290">
        <f t="shared" si="6"/>
        <v>1.988919208044181</v>
      </c>
      <c r="S97" s="290">
        <f>'Posterior Probabilities '!K99</f>
        <v>35.47617873632759</v>
      </c>
      <c r="T97" s="289">
        <f t="shared" si="7"/>
        <v>1.9889192636724076</v>
      </c>
    </row>
    <row r="98" spans="6:20" ht="15">
      <c r="F98" s="63">
        <v>95</v>
      </c>
      <c r="G98" s="278">
        <f>MMULT(Iris_Data!$B96:$E96,Classify!B$4:B$7)+B$8</f>
        <v>17.59949608053509</v>
      </c>
      <c r="H98" s="278">
        <f>MMULT(Iris_Data!$B96:$E96,Classify!C$4:C$7)+C$8</f>
        <v>64.40573185004955</v>
      </c>
      <c r="I98" s="278">
        <f>MMULT(Iris_Data!$B96:$E96,Classify!D$4:D$7)+D$8</f>
        <v>56.30102511775641</v>
      </c>
      <c r="J98" s="63">
        <f t="shared" si="4"/>
        <v>2</v>
      </c>
      <c r="K98" s="63">
        <f>'Posterior Probabilities '!D100</f>
        <v>2</v>
      </c>
      <c r="L98" s="63">
        <f>'Posterior Probabilities '!C100</f>
        <v>2</v>
      </c>
      <c r="M98" s="283">
        <v>94.390938</v>
      </c>
      <c r="N98" s="284">
        <v>0.7784665</v>
      </c>
      <c r="O98" s="284">
        <v>16.98788</v>
      </c>
      <c r="P98" s="285">
        <f t="shared" si="5"/>
        <v>2</v>
      </c>
      <c r="Q98" s="288">
        <f>'Posterior Probabilities '!H100</f>
        <v>0.06425183246220799</v>
      </c>
      <c r="R98" s="290">
        <f t="shared" si="6"/>
        <v>0.714214667537792</v>
      </c>
      <c r="S98" s="290">
        <f>'Posterior Probabilities '!K100</f>
        <v>16.273665297048893</v>
      </c>
      <c r="T98" s="289">
        <f t="shared" si="7"/>
        <v>0.7142147029511072</v>
      </c>
    </row>
    <row r="99" spans="6:20" ht="15">
      <c r="F99" s="63">
        <v>96</v>
      </c>
      <c r="G99" s="278">
        <f>MMULT(Iris_Data!$B97:$E97,Classify!B$4:B$7)+B$8</f>
        <v>28.77011497966066</v>
      </c>
      <c r="H99" s="278">
        <f>MMULT(Iris_Data!$B97:$E97,Classify!C$4:C$7)+C$8</f>
        <v>67.45388278880192</v>
      </c>
      <c r="I99" s="278">
        <f>MMULT(Iris_Data!$B97:$E97,Classify!D$4:D$7)+D$8</f>
        <v>56.54328259941556</v>
      </c>
      <c r="J99" s="63">
        <f t="shared" si="4"/>
        <v>2</v>
      </c>
      <c r="K99" s="63">
        <f>'Posterior Probabilities '!D101</f>
        <v>2</v>
      </c>
      <c r="L99" s="63">
        <f>'Posterior Probabilities '!C101</f>
        <v>2</v>
      </c>
      <c r="M99" s="283">
        <v>80.20168</v>
      </c>
      <c r="N99" s="284">
        <v>2.8341444</v>
      </c>
      <c r="O99" s="284">
        <v>24.655345</v>
      </c>
      <c r="P99" s="285">
        <f t="shared" si="5"/>
        <v>2</v>
      </c>
      <c r="Q99" s="288">
        <f>'Posterior Probabilities '!H101</f>
        <v>0.4501713071605502</v>
      </c>
      <c r="R99" s="290">
        <f t="shared" si="6"/>
        <v>2.38397309283945</v>
      </c>
      <c r="S99" s="290">
        <f>'Posterior Probabilities '!K101</f>
        <v>22.271371685934053</v>
      </c>
      <c r="T99" s="289">
        <f t="shared" si="7"/>
        <v>2.3839733140659476</v>
      </c>
    </row>
    <row r="100" spans="6:20" ht="15">
      <c r="F100" s="63">
        <v>97</v>
      </c>
      <c r="G100" s="278">
        <f>MMULT(Iris_Data!$B98:$E98,Classify!B$4:B$7)+B$8</f>
        <v>24.67148685194519</v>
      </c>
      <c r="H100" s="278">
        <f>MMULT(Iris_Data!$B98:$E98,Classify!C$4:C$7)+C$8</f>
        <v>67.39005472511265</v>
      </c>
      <c r="I100" s="278">
        <f>MMULT(Iris_Data!$B98:$E98,Classify!D$4:D$7)+D$8</f>
        <v>58.28266593954933</v>
      </c>
      <c r="J100" s="63">
        <f t="shared" si="4"/>
        <v>2</v>
      </c>
      <c r="K100" s="63">
        <f>'Posterior Probabilities '!D102</f>
        <v>2</v>
      </c>
      <c r="L100" s="63">
        <f>'Posterior Probabilities '!C102</f>
        <v>2</v>
      </c>
      <c r="M100" s="283">
        <v>86.467729</v>
      </c>
      <c r="N100" s="284">
        <v>1.030593</v>
      </c>
      <c r="O100" s="284">
        <v>19.245371</v>
      </c>
      <c r="P100" s="285">
        <f t="shared" si="5"/>
        <v>2</v>
      </c>
      <c r="Q100" s="288">
        <f>'Posterior Probabilities '!H102</f>
        <v>0.11009510240754862</v>
      </c>
      <c r="R100" s="290">
        <f t="shared" si="6"/>
        <v>0.9204978975924515</v>
      </c>
      <c r="S100" s="290">
        <f>'Posterior Probabilities '!K102</f>
        <v>18.324872673534667</v>
      </c>
      <c r="T100" s="289">
        <f t="shared" si="7"/>
        <v>0.9204983264653315</v>
      </c>
    </row>
    <row r="101" spans="6:20" ht="15">
      <c r="F101" s="63">
        <v>98</v>
      </c>
      <c r="G101" s="278">
        <f>MMULT(Iris_Data!$B99:$E99,Classify!B$4:B$7)+B$8</f>
        <v>34.80050631111183</v>
      </c>
      <c r="H101" s="278">
        <f>MMULT(Iris_Data!$B99:$E99,Classify!C$4:C$7)+C$8</f>
        <v>75.7603043565474</v>
      </c>
      <c r="I101" s="278">
        <f>MMULT(Iris_Data!$B99:$E99,Classify!D$4:D$7)+D$8</f>
        <v>65.78224493378985</v>
      </c>
      <c r="J101" s="63">
        <f t="shared" si="4"/>
        <v>2</v>
      </c>
      <c r="K101" s="63">
        <f>'Posterior Probabilities '!D103</f>
        <v>2</v>
      </c>
      <c r="L101" s="63">
        <f>'Posterior Probabilities '!C103</f>
        <v>2</v>
      </c>
      <c r="M101" s="283">
        <v>82.465004</v>
      </c>
      <c r="N101" s="284">
        <v>0.5454079</v>
      </c>
      <c r="O101" s="284">
        <v>20.501527</v>
      </c>
      <c r="P101" s="285">
        <f t="shared" si="5"/>
        <v>2</v>
      </c>
      <c r="Q101" s="288">
        <f>'Posterior Probabilities '!H103</f>
        <v>0.19398752230499375</v>
      </c>
      <c r="R101" s="290">
        <f t="shared" si="6"/>
        <v>0.3514203776950062</v>
      </c>
      <c r="S101" s="290">
        <f>'Posterior Probabilities '!K103</f>
        <v>20.150106367819728</v>
      </c>
      <c r="T101" s="289">
        <f t="shared" si="7"/>
        <v>0.35142063218027175</v>
      </c>
    </row>
    <row r="102" spans="6:20" ht="15">
      <c r="F102" s="63">
        <v>99</v>
      </c>
      <c r="G102" s="278">
        <f>MMULT(Iris_Data!$B100:$E100,Classify!B$4:B$7)+B$8</f>
        <v>24.30628760380526</v>
      </c>
      <c r="H102" s="278">
        <f>MMULT(Iris_Data!$B100:$E100,Classify!C$4:C$7)+C$8</f>
        <v>47.60153838349383</v>
      </c>
      <c r="I102" s="278">
        <f>MMULT(Iris_Data!$B100:$E100,Classify!D$4:D$7)+D$8</f>
        <v>29.805368127527316</v>
      </c>
      <c r="J102" s="63">
        <f t="shared" si="4"/>
        <v>2</v>
      </c>
      <c r="K102" s="63">
        <f>'Posterior Probabilities '!D104</f>
        <v>2</v>
      </c>
      <c r="L102" s="63">
        <f>'Posterior Probabilities '!C104</f>
        <v>2</v>
      </c>
      <c r="M102" s="283">
        <v>56.141818</v>
      </c>
      <c r="N102" s="284">
        <v>9.5513169</v>
      </c>
      <c r="O102" s="284">
        <v>45.143657</v>
      </c>
      <c r="P102" s="285">
        <f t="shared" si="5"/>
        <v>2</v>
      </c>
      <c r="Q102" s="288">
        <f>'Posterior Probabilities '!H104</f>
        <v>5.299892972495048</v>
      </c>
      <c r="R102" s="290">
        <f t="shared" si="6"/>
        <v>4.251423927504952</v>
      </c>
      <c r="S102" s="290">
        <f>'Posterior Probabilities '!K104</f>
        <v>40.89223348442768</v>
      </c>
      <c r="T102" s="289">
        <f t="shared" si="7"/>
        <v>4.25142351557232</v>
      </c>
    </row>
    <row r="103" spans="6:20" ht="15">
      <c r="F103" s="63">
        <v>100</v>
      </c>
      <c r="G103" s="278">
        <f>MMULT(Iris_Data!$B101:$E101,Classify!B$4:B$7)+B$8</f>
        <v>23.955763704680976</v>
      </c>
      <c r="H103" s="278">
        <f>MMULT(Iris_Data!$B101:$E101,Classify!C$4:C$7)+C$8</f>
        <v>66.16165864796652</v>
      </c>
      <c r="I103" s="278">
        <f>MMULT(Iris_Data!$B101:$E101,Classify!D$4:D$7)+D$8</f>
        <v>56.637483480987925</v>
      </c>
      <c r="J103" s="63">
        <f t="shared" si="4"/>
        <v>2</v>
      </c>
      <c r="K103" s="63">
        <f>'Posterior Probabilities '!D105</f>
        <v>2</v>
      </c>
      <c r="L103" s="63">
        <f>'Posterior Probabilities '!C105</f>
        <v>2</v>
      </c>
      <c r="M103" s="283">
        <v>84.785175</v>
      </c>
      <c r="N103" s="284">
        <v>0.3733847</v>
      </c>
      <c r="O103" s="284">
        <v>19.421735</v>
      </c>
      <c r="P103" s="285">
        <f t="shared" si="5"/>
        <v>2</v>
      </c>
      <c r="Q103" s="288">
        <f>'Posterior Probabilities '!H105</f>
        <v>0.09403706301311054</v>
      </c>
      <c r="R103" s="290">
        <f t="shared" si="6"/>
        <v>0.27934763698688947</v>
      </c>
      <c r="S103" s="290">
        <f>'Posterior Probabilities '!K105</f>
        <v>19.14238739697047</v>
      </c>
      <c r="T103" s="289">
        <f t="shared" si="7"/>
        <v>0.27934760302953165</v>
      </c>
    </row>
    <row r="104" spans="6:20" ht="15">
      <c r="F104" s="63">
        <v>101</v>
      </c>
      <c r="G104" s="278">
        <f>MMULT(Iris_Data!$B102:$E102,Classify!B$4:B$7)+B$8</f>
        <v>-2.2201080952482783</v>
      </c>
      <c r="H104" s="278">
        <f>MMULT(Iris_Data!$B102:$E102,Classify!C$4:C$7)+C$8</f>
        <v>96.73967082763433</v>
      </c>
      <c r="I104" s="278">
        <f>MMULT(Iris_Data!$B102:$E102,Classify!D$4:D$7)+D$8</f>
        <v>115.49900374910871</v>
      </c>
      <c r="J104" s="63">
        <f t="shared" si="4"/>
        <v>3</v>
      </c>
      <c r="K104" s="63">
        <f>'Posterior Probabilities '!D106</f>
        <v>3</v>
      </c>
      <c r="L104" s="63">
        <f>'Posterior Probabilities '!C106</f>
        <v>3</v>
      </c>
      <c r="M104" s="283">
        <v>245.72229</v>
      </c>
      <c r="N104" s="284">
        <v>47.802731</v>
      </c>
      <c r="O104" s="284">
        <v>10.284065</v>
      </c>
      <c r="P104" s="285">
        <f t="shared" si="5"/>
        <v>3</v>
      </c>
      <c r="Q104" s="288">
        <f>'Posterior Probabilities '!H106</f>
        <v>6.877955597336124</v>
      </c>
      <c r="R104" s="290">
        <f t="shared" si="6"/>
        <v>3.4061094026638763</v>
      </c>
      <c r="S104" s="290">
        <f>'Posterior Probabilities '!K106</f>
        <v>44.39662144028364</v>
      </c>
      <c r="T104" s="289">
        <f t="shared" si="7"/>
        <v>3.406109559716363</v>
      </c>
    </row>
    <row r="105" spans="6:20" ht="15">
      <c r="F105" s="63">
        <v>102</v>
      </c>
      <c r="G105" s="278">
        <f>MMULT(Iris_Data!$B103:$E103,Classify!B$4:B$7)+B$8</f>
        <v>-2.918292164471737</v>
      </c>
      <c r="H105" s="278">
        <f>MMULT(Iris_Data!$B103:$E103,Classify!C$4:C$7)+C$8</f>
        <v>76.09621702624729</v>
      </c>
      <c r="I105" s="278">
        <f>MMULT(Iris_Data!$B103:$E103,Classify!D$4:D$7)+D$8</f>
        <v>82.92755320074318</v>
      </c>
      <c r="J105" s="63">
        <f t="shared" si="4"/>
        <v>3</v>
      </c>
      <c r="K105" s="63">
        <f>'Posterior Probabilities '!D107</f>
        <v>3</v>
      </c>
      <c r="L105" s="63">
        <f>'Posterior Probabilities '!C107</f>
        <v>3</v>
      </c>
      <c r="M105" s="283">
        <v>174.08189</v>
      </c>
      <c r="N105" s="284">
        <v>16.052873</v>
      </c>
      <c r="O105" s="284">
        <v>2.3902005</v>
      </c>
      <c r="P105" s="285">
        <f t="shared" si="5"/>
        <v>3</v>
      </c>
      <c r="Q105" s="288">
        <f>'Posterior Probabilities '!H107</f>
        <v>0.37660442876254185</v>
      </c>
      <c r="R105" s="290">
        <f t="shared" si="6"/>
        <v>2.0135960712374583</v>
      </c>
      <c r="S105" s="290">
        <f>'Posterior Probabilities '!K107</f>
        <v>14.03927677775359</v>
      </c>
      <c r="T105" s="289">
        <f t="shared" si="7"/>
        <v>2.013596222246411</v>
      </c>
    </row>
    <row r="106" spans="6:20" ht="15">
      <c r="F106" s="63">
        <v>103</v>
      </c>
      <c r="G106" s="278">
        <f>MMULT(Iris_Data!$B104:$E104,Classify!B$4:B$7)+B$8</f>
        <v>18.14129234933388</v>
      </c>
      <c r="H106" s="278">
        <f>MMULT(Iris_Data!$B104:$E104,Classify!C$4:C$7)+C$8</f>
        <v>104.08164836369632</v>
      </c>
      <c r="I106" s="278">
        <f>MMULT(Iris_Data!$B104:$E104,Classify!D$4:D$7)+D$8</f>
        <v>114.64179935778455</v>
      </c>
      <c r="J106" s="63">
        <f t="shared" si="4"/>
        <v>3</v>
      </c>
      <c r="K106" s="63">
        <f>'Posterior Probabilities '!D108</f>
        <v>3</v>
      </c>
      <c r="L106" s="63">
        <f>'Posterior Probabilities '!C108</f>
        <v>3</v>
      </c>
      <c r="M106" s="283">
        <v>194.31243</v>
      </c>
      <c r="N106" s="284">
        <v>22.431717</v>
      </c>
      <c r="O106" s="284">
        <v>1.3114149</v>
      </c>
      <c r="P106" s="285">
        <f t="shared" si="5"/>
        <v>3</v>
      </c>
      <c r="Q106" s="288">
        <f>'Posterior Probabilities '!H108</f>
        <v>0.26162604497451736</v>
      </c>
      <c r="R106" s="290">
        <f t="shared" si="6"/>
        <v>1.0497888550254826</v>
      </c>
      <c r="S106" s="290">
        <f>'Posterior Probabilities '!K108</f>
        <v>21.381928033151446</v>
      </c>
      <c r="T106" s="289">
        <f t="shared" si="7"/>
        <v>1.0497889668485527</v>
      </c>
    </row>
    <row r="107" spans="6:20" ht="15">
      <c r="F107" s="63">
        <v>104</v>
      </c>
      <c r="G107" s="278">
        <f>MMULT(Iris_Data!$B105:$E105,Classify!B$4:B$7)+B$8</f>
        <v>7.095886862790465</v>
      </c>
      <c r="H107" s="278">
        <f>MMULT(Iris_Data!$B105:$E105,Classify!C$4:C$7)+C$8</f>
        <v>87.32212607876671</v>
      </c>
      <c r="I107" s="278">
        <f>MMULT(Iris_Data!$B105:$E105,Classify!D$4:D$7)+D$8</f>
        <v>94.1628948054722</v>
      </c>
      <c r="J107" s="63">
        <f t="shared" si="4"/>
        <v>3</v>
      </c>
      <c r="K107" s="63">
        <f>'Posterior Probabilities '!D109</f>
        <v>3</v>
      </c>
      <c r="L107" s="63">
        <f>'Posterior Probabilities '!C109</f>
        <v>3</v>
      </c>
      <c r="M107" s="283">
        <v>177.36427</v>
      </c>
      <c r="N107" s="284">
        <v>16.91179</v>
      </c>
      <c r="O107" s="284">
        <v>3.2302529</v>
      </c>
      <c r="P107" s="285">
        <f t="shared" si="5"/>
        <v>3</v>
      </c>
      <c r="Q107" s="288">
        <f>'Posterior Probabilities '!H109</f>
        <v>0.7598325310146855</v>
      </c>
      <c r="R107" s="290">
        <f t="shared" si="6"/>
        <v>2.4704203689853146</v>
      </c>
      <c r="S107" s="290">
        <f>'Posterior Probabilities '!K109</f>
        <v>14.441369984424776</v>
      </c>
      <c r="T107" s="289">
        <f t="shared" si="7"/>
        <v>2.4704200155752236</v>
      </c>
    </row>
    <row r="108" spans="6:20" ht="15">
      <c r="F108" s="63">
        <v>105</v>
      </c>
      <c r="G108" s="278">
        <f>MMULT(Iris_Data!$B106:$E106,Classify!B$4:B$7)+B$8</f>
        <v>3.918015139718463</v>
      </c>
      <c r="H108" s="278">
        <f>MMULT(Iris_Data!$B106:$E106,Classify!C$4:C$7)+C$8</f>
        <v>94.78500074469834</v>
      </c>
      <c r="I108" s="278">
        <f>MMULT(Iris_Data!$B106:$E106,Classify!D$4:D$7)+D$8</f>
        <v>108.0055467655082</v>
      </c>
      <c r="J108" s="63">
        <f t="shared" si="4"/>
        <v>3</v>
      </c>
      <c r="K108" s="63">
        <f>'Posterior Probabilities '!D110</f>
        <v>3</v>
      </c>
      <c r="L108" s="63">
        <f>'Posterior Probabilities '!C110</f>
        <v>3</v>
      </c>
      <c r="M108" s="283">
        <v>209.78919</v>
      </c>
      <c r="N108" s="284">
        <v>28.055223</v>
      </c>
      <c r="O108" s="284">
        <v>1.614131</v>
      </c>
      <c r="P108" s="285">
        <f t="shared" si="5"/>
        <v>3</v>
      </c>
      <c r="Q108" s="288">
        <f>'Posterior Probabilities '!H110</f>
        <v>1.2411706044600692</v>
      </c>
      <c r="R108" s="290">
        <f t="shared" si="6"/>
        <v>0.37296039553993077</v>
      </c>
      <c r="S108" s="290">
        <f>'Posterior Probabilities '!K110</f>
        <v>27.682262646079327</v>
      </c>
      <c r="T108" s="289">
        <f t="shared" si="7"/>
        <v>0.37296035392067495</v>
      </c>
    </row>
    <row r="109" spans="6:20" ht="15">
      <c r="F109" s="63">
        <v>106</v>
      </c>
      <c r="G109" s="278">
        <f>MMULT(Iris_Data!$B107:$E107,Classify!B$4:B$7)+B$8</f>
        <v>18.411928394732385</v>
      </c>
      <c r="H109" s="278">
        <f>MMULT(Iris_Data!$B107:$E107,Classify!C$4:C$7)+C$8</f>
        <v>115.57876855562962</v>
      </c>
      <c r="I109" s="278">
        <f>MMULT(Iris_Data!$B107:$E107,Classify!D$4:D$7)+D$8</f>
        <v>129.80130533614687</v>
      </c>
      <c r="J109" s="63">
        <f t="shared" si="4"/>
        <v>3</v>
      </c>
      <c r="K109" s="63">
        <f>'Posterior Probabilities '!D111</f>
        <v>3</v>
      </c>
      <c r="L109" s="63">
        <f>'Posterior Probabilities '!C111</f>
        <v>3</v>
      </c>
      <c r="M109" s="283">
        <v>230.22356</v>
      </c>
      <c r="N109" s="284">
        <v>35.889876</v>
      </c>
      <c r="O109" s="284">
        <v>7.4448026</v>
      </c>
      <c r="P109" s="285">
        <f t="shared" si="5"/>
        <v>3</v>
      </c>
      <c r="Q109" s="288">
        <f>'Posterior Probabilities '!H111</f>
        <v>3.145681977584002</v>
      </c>
      <c r="R109" s="290">
        <f t="shared" si="6"/>
        <v>4.299120622415998</v>
      </c>
      <c r="S109" s="290">
        <f>'Posterior Probabilities '!K111</f>
        <v>31.590755538618897</v>
      </c>
      <c r="T109" s="289">
        <f t="shared" si="7"/>
        <v>4.299120461381104</v>
      </c>
    </row>
    <row r="110" spans="6:20" ht="15">
      <c r="F110" s="63">
        <v>107</v>
      </c>
      <c r="G110" s="278">
        <f>MMULT(Iris_Data!$B108:$E108,Classify!B$4:B$7)+B$8</f>
        <v>-15.487550744138787</v>
      </c>
      <c r="H110" s="278">
        <f>MMULT(Iris_Data!$B108:$E108,Classify!C$4:C$7)+C$8</f>
        <v>56.13961048977548</v>
      </c>
      <c r="I110" s="278">
        <f>MMULT(Iris_Data!$B108:$E108,Classify!D$4:D$7)+D$8</f>
        <v>59.11348359712633</v>
      </c>
      <c r="J110" s="63">
        <f t="shared" si="4"/>
        <v>3</v>
      </c>
      <c r="K110" s="63">
        <f>'Posterior Probabilities '!D112</f>
        <v>3</v>
      </c>
      <c r="L110" s="63">
        <f>'Posterior Probabilities '!C112</f>
        <v>3</v>
      </c>
      <c r="M110" s="283">
        <v>160.5946</v>
      </c>
      <c r="N110" s="284">
        <v>17.340282</v>
      </c>
      <c r="O110" s="284">
        <v>11.392536</v>
      </c>
      <c r="P110" s="285">
        <f t="shared" si="5"/>
        <v>3</v>
      </c>
      <c r="Q110" s="288">
        <f>'Posterior Probabilities '!H112</f>
        <v>2.2439057474269966</v>
      </c>
      <c r="R110" s="290">
        <f t="shared" si="6"/>
        <v>9.148630252573003</v>
      </c>
      <c r="S110" s="290">
        <f>'Posterior Probabilities '!K112</f>
        <v>8.191651962127183</v>
      </c>
      <c r="T110" s="289">
        <f t="shared" si="7"/>
        <v>9.148630037872815</v>
      </c>
    </row>
    <row r="111" spans="6:20" ht="15">
      <c r="F111" s="63">
        <v>108</v>
      </c>
      <c r="G111" s="278">
        <f>MMULT(Iris_Data!$B109:$E109,Classify!B$4:B$7)+B$8</f>
        <v>19.138606269650325</v>
      </c>
      <c r="H111" s="278">
        <f>MMULT(Iris_Data!$B109:$E109,Classify!C$4:C$7)+C$8</f>
        <v>106.66835080871836</v>
      </c>
      <c r="I111" s="278">
        <f>MMULT(Iris_Data!$B109:$E109,Classify!D$4:D$7)+D$8</f>
        <v>115.54532528072139</v>
      </c>
      <c r="J111" s="63">
        <f t="shared" si="4"/>
        <v>3</v>
      </c>
      <c r="K111" s="63">
        <f>'Posterior Probabilities '!D113</f>
        <v>3</v>
      </c>
      <c r="L111" s="63">
        <f>'Posterior Probabilities '!C113</f>
        <v>3</v>
      </c>
      <c r="M111" s="283">
        <v>200.84806</v>
      </c>
      <c r="N111" s="284">
        <v>25.788574</v>
      </c>
      <c r="O111" s="284">
        <v>8.0346251</v>
      </c>
      <c r="P111" s="285">
        <f t="shared" si="5"/>
        <v>3</v>
      </c>
      <c r="Q111" s="288">
        <f>'Posterior Probabilities '!H113</f>
        <v>2.481133394679563</v>
      </c>
      <c r="R111" s="290">
        <f t="shared" si="6"/>
        <v>5.553491705320436</v>
      </c>
      <c r="S111" s="290">
        <f>'Posterior Probabilities '!K113</f>
        <v>20.23508233868576</v>
      </c>
      <c r="T111" s="289">
        <f t="shared" si="7"/>
        <v>5.55349166131424</v>
      </c>
    </row>
    <row r="112" spans="6:20" ht="15">
      <c r="F112" s="63">
        <v>109</v>
      </c>
      <c r="G112" s="278">
        <f>MMULT(Iris_Data!$B110:$E110,Classify!B$4:B$7)+B$8</f>
        <v>3.792277549134468</v>
      </c>
      <c r="H112" s="278">
        <f>MMULT(Iris_Data!$B110:$E110,Classify!C$4:C$7)+C$8</f>
        <v>91.81469596109535</v>
      </c>
      <c r="I112" s="278">
        <f>MMULT(Iris_Data!$B110:$E110,Classify!D$4:D$7)+D$8</f>
        <v>100.22043155285786</v>
      </c>
      <c r="J112" s="63">
        <f t="shared" si="4"/>
        <v>3</v>
      </c>
      <c r="K112" s="63">
        <f>'Posterior Probabilities '!D114</f>
        <v>3</v>
      </c>
      <c r="L112" s="63">
        <f>'Posterior Probabilities '!C114</f>
        <v>3</v>
      </c>
      <c r="M112" s="283">
        <v>197.33906</v>
      </c>
      <c r="N112" s="284">
        <v>21.294225</v>
      </c>
      <c r="O112" s="284">
        <v>4.4827539</v>
      </c>
      <c r="P112" s="285">
        <f t="shared" si="5"/>
        <v>3</v>
      </c>
      <c r="Q112" s="288">
        <f>'Posterior Probabilities '!H114</f>
        <v>3.892258610245063</v>
      </c>
      <c r="R112" s="290">
        <f t="shared" si="6"/>
        <v>0.5904952897549367</v>
      </c>
      <c r="S112" s="290">
        <f>'Posterior Probabilities '!K114</f>
        <v>20.703729793770297</v>
      </c>
      <c r="T112" s="289">
        <f t="shared" si="7"/>
        <v>0.5904952062297042</v>
      </c>
    </row>
    <row r="113" spans="6:20" ht="15">
      <c r="F113" s="63">
        <v>110</v>
      </c>
      <c r="G113" s="278">
        <f>MMULT(Iris_Data!$B111:$E111,Classify!B$4:B$7)+B$8</f>
        <v>24.402939201764227</v>
      </c>
      <c r="H113" s="278">
        <f>MMULT(Iris_Data!$B111:$E111,Classify!C$4:C$7)+C$8</f>
        <v>113.51095704067286</v>
      </c>
      <c r="I113" s="278">
        <f>MMULT(Iris_Data!$B111:$E111,Classify!D$4:D$7)+D$8</f>
        <v>129.08250622448207</v>
      </c>
      <c r="J113" s="63">
        <f t="shared" si="4"/>
        <v>3</v>
      </c>
      <c r="K113" s="63">
        <f>'Posterior Probabilities '!D115</f>
        <v>3</v>
      </c>
      <c r="L113" s="63">
        <f>'Posterior Probabilities '!C115</f>
        <v>3</v>
      </c>
      <c r="M113" s="283">
        <v>215.45219</v>
      </c>
      <c r="N113" s="284">
        <v>37.236153</v>
      </c>
      <c r="O113" s="284">
        <v>6.0930548</v>
      </c>
      <c r="P113" s="285">
        <f t="shared" si="5"/>
        <v>3</v>
      </c>
      <c r="Q113" s="288">
        <f>'Posterior Probabilities '!H115</f>
        <v>6.00670729116539</v>
      </c>
      <c r="R113" s="290">
        <f t="shared" si="6"/>
        <v>0.08634750883460995</v>
      </c>
      <c r="S113" s="290">
        <f>'Posterior Probabilities '!K115</f>
        <v>37.14980565878369</v>
      </c>
      <c r="T113" s="289">
        <f t="shared" si="7"/>
        <v>0.08634734121631027</v>
      </c>
    </row>
    <row r="114" spans="6:20" ht="15">
      <c r="F114" s="63">
        <v>111</v>
      </c>
      <c r="G114" s="278">
        <f>MMULT(Iris_Data!$B112:$E112,Classify!B$4:B$7)+B$8</f>
        <v>23.616718711212215</v>
      </c>
      <c r="H114" s="278">
        <f>MMULT(Iris_Data!$B112:$E112,Classify!C$4:C$7)+C$8</f>
        <v>91.26464121816194</v>
      </c>
      <c r="I114" s="278">
        <f>MMULT(Iris_Data!$B112:$E112,Classify!D$4:D$7)+D$8</f>
        <v>95.59019860376523</v>
      </c>
      <c r="J114" s="63">
        <f t="shared" si="4"/>
        <v>3</v>
      </c>
      <c r="K114" s="63">
        <f>'Posterior Probabilities '!D116</f>
        <v>3</v>
      </c>
      <c r="L114" s="63">
        <f>'Posterior Probabilities '!C116</f>
        <v>3</v>
      </c>
      <c r="M114" s="283">
        <v>146.66837</v>
      </c>
      <c r="N114" s="284">
        <v>11.372524</v>
      </c>
      <c r="O114" s="284">
        <v>2.7214092</v>
      </c>
      <c r="P114" s="285">
        <f t="shared" si="5"/>
        <v>3</v>
      </c>
      <c r="Q114" s="288">
        <f>'Posterior Probabilities '!H116</f>
        <v>2.4968358844332177</v>
      </c>
      <c r="R114" s="290">
        <f t="shared" si="6"/>
        <v>0.2245733155667824</v>
      </c>
      <c r="S114" s="290">
        <f>'Posterior Probabilities '!K116</f>
        <v>11.147950655639852</v>
      </c>
      <c r="T114" s="289">
        <f t="shared" si="7"/>
        <v>0.22457334436014875</v>
      </c>
    </row>
    <row r="115" spans="6:20" ht="15">
      <c r="F115" s="63">
        <v>112</v>
      </c>
      <c r="G115" s="278">
        <f>MMULT(Iris_Data!$B113:$E113,Classify!B$4:B$7)+B$8</f>
        <v>7.922080064692452</v>
      </c>
      <c r="H115" s="278">
        <f>MMULT(Iris_Data!$B113:$E113,Classify!C$4:C$7)+C$8</f>
        <v>86.5574326587021</v>
      </c>
      <c r="I115" s="278">
        <f>MMULT(Iris_Data!$B113:$E113,Classify!D$4:D$7)+D$8</f>
        <v>92.9483715917147</v>
      </c>
      <c r="J115" s="63">
        <f t="shared" si="4"/>
        <v>3</v>
      </c>
      <c r="K115" s="63">
        <f>'Posterior Probabilities '!D117</f>
        <v>3</v>
      </c>
      <c r="L115" s="63">
        <f>'Posterior Probabilities '!C117</f>
        <v>3</v>
      </c>
      <c r="M115" s="283">
        <v>170.97149</v>
      </c>
      <c r="N115" s="284">
        <v>13.700784</v>
      </c>
      <c r="O115" s="284">
        <v>0.9189058</v>
      </c>
      <c r="P115" s="285">
        <f t="shared" si="5"/>
        <v>3</v>
      </c>
      <c r="Q115" s="288">
        <f>'Posterior Probabilities '!H117</f>
        <v>0.6296515010656486</v>
      </c>
      <c r="R115" s="290">
        <f t="shared" si="6"/>
        <v>0.2892542989343514</v>
      </c>
      <c r="S115" s="290">
        <f>'Posterior Probabilities '!K117</f>
        <v>13.411529367090973</v>
      </c>
      <c r="T115" s="289">
        <f t="shared" si="7"/>
        <v>0.289254632909028</v>
      </c>
    </row>
    <row r="116" spans="6:20" ht="15">
      <c r="F116" s="63">
        <v>113</v>
      </c>
      <c r="G116" s="278">
        <f>MMULT(Iris_Data!$B114:$E114,Classify!B$4:B$7)+B$8</f>
        <v>17.650297941635856</v>
      </c>
      <c r="H116" s="278">
        <f>MMULT(Iris_Data!$B114:$E114,Classify!C$4:C$7)+C$8</f>
        <v>97.28760526721963</v>
      </c>
      <c r="I116" s="278">
        <f>MMULT(Iris_Data!$B114:$E114,Classify!D$4:D$7)+D$8</f>
        <v>105.8014266702379</v>
      </c>
      <c r="J116" s="63">
        <f t="shared" si="4"/>
        <v>3</v>
      </c>
      <c r="K116" s="63">
        <f>'Posterior Probabilities '!D118</f>
        <v>3</v>
      </c>
      <c r="L116" s="63">
        <f>'Posterior Probabilities '!C118</f>
        <v>3</v>
      </c>
      <c r="M116" s="283">
        <v>177.31384</v>
      </c>
      <c r="N116" s="284">
        <v>18.039224</v>
      </c>
      <c r="O116" s="284">
        <v>1.0115816</v>
      </c>
      <c r="P116" s="285">
        <f t="shared" si="5"/>
        <v>3</v>
      </c>
      <c r="Q116" s="288">
        <f>'Posterior Probabilities '!H118</f>
        <v>0.11730218176727442</v>
      </c>
      <c r="R116" s="290">
        <f t="shared" si="6"/>
        <v>0.8942794182327256</v>
      </c>
      <c r="S116" s="290">
        <f>'Posterior Probabilities '!K118</f>
        <v>17.144944987804266</v>
      </c>
      <c r="T116" s="289">
        <f t="shared" si="7"/>
        <v>0.8942790121957351</v>
      </c>
    </row>
    <row r="117" spans="6:20" ht="15">
      <c r="F117" s="63">
        <v>114</v>
      </c>
      <c r="G117" s="278">
        <f>MMULT(Iris_Data!$B115:$E115,Classify!B$4:B$7)+B$8</f>
        <v>-10.087060111743725</v>
      </c>
      <c r="H117" s="278">
        <f>MMULT(Iris_Data!$B115:$E115,Classify!C$4:C$7)+C$8</f>
        <v>73.2341719778082</v>
      </c>
      <c r="I117" s="278">
        <f>MMULT(Iris_Data!$B115:$E115,Classify!D$4:D$7)+D$8</f>
        <v>81.77716918293817</v>
      </c>
      <c r="J117" s="63">
        <f t="shared" si="4"/>
        <v>3</v>
      </c>
      <c r="K117" s="63">
        <f>'Posterior Probabilities '!D119</f>
        <v>3</v>
      </c>
      <c r="L117" s="63">
        <f>'Posterior Probabilities '!C119</f>
        <v>3</v>
      </c>
      <c r="M117" s="283">
        <v>187.74609</v>
      </c>
      <c r="N117" s="284">
        <v>21.103622</v>
      </c>
      <c r="O117" s="284">
        <v>4.017628</v>
      </c>
      <c r="P117" s="285">
        <f t="shared" si="5"/>
        <v>3</v>
      </c>
      <c r="Q117" s="288">
        <f>'Posterior Probabilities '!H119</f>
        <v>0.39905284844079664</v>
      </c>
      <c r="R117" s="290">
        <f t="shared" si="6"/>
        <v>3.6185751515592037</v>
      </c>
      <c r="S117" s="290">
        <f>'Posterior Probabilities '!K119</f>
        <v>17.485047258700373</v>
      </c>
      <c r="T117" s="289">
        <f t="shared" si="7"/>
        <v>3.6185747412996285</v>
      </c>
    </row>
    <row r="118" spans="6:20" ht="15">
      <c r="F118" s="63">
        <v>115</v>
      </c>
      <c r="G118" s="278">
        <f>MMULT(Iris_Data!$B116:$E116,Classify!B$4:B$7)+B$8</f>
        <v>-9.258710505695475</v>
      </c>
      <c r="H118" s="278">
        <f>MMULT(Iris_Data!$B116:$E116,Classify!C$4:C$7)+C$8</f>
        <v>80.02058261017915</v>
      </c>
      <c r="I118" s="278">
        <f>MMULT(Iris_Data!$B116:$E116,Classify!D$4:D$7)+D$8</f>
        <v>93.8356376686587</v>
      </c>
      <c r="J118" s="63">
        <f t="shared" si="4"/>
        <v>3</v>
      </c>
      <c r="K118" s="63">
        <f>'Posterior Probabilities '!D120</f>
        <v>3</v>
      </c>
      <c r="L118" s="63">
        <f>'Posterior Probabilities '!C120</f>
        <v>3</v>
      </c>
      <c r="M118" s="283">
        <v>216.214</v>
      </c>
      <c r="N118" s="284">
        <v>37.655412</v>
      </c>
      <c r="O118" s="284">
        <v>10.025302</v>
      </c>
      <c r="P118" s="285">
        <f t="shared" si="5"/>
        <v>3</v>
      </c>
      <c r="Q118" s="288">
        <f>'Posterior Probabilities '!H120</f>
        <v>2.1365481968247964</v>
      </c>
      <c r="R118" s="290">
        <f t="shared" si="6"/>
        <v>7.888753803175204</v>
      </c>
      <c r="S118" s="290">
        <f>'Posterior Probabilities '!K120</f>
        <v>29.76665831378358</v>
      </c>
      <c r="T118" s="289">
        <f t="shared" si="7"/>
        <v>7.888753686216418</v>
      </c>
    </row>
    <row r="119" spans="6:20" ht="15">
      <c r="F119" s="63">
        <v>116</v>
      </c>
      <c r="G119" s="278">
        <f>MMULT(Iris_Data!$B117:$E117,Classify!B$4:B$7)+B$8</f>
        <v>12.75665099986098</v>
      </c>
      <c r="H119" s="278">
        <f>MMULT(Iris_Data!$B117:$E117,Classify!C$4:C$7)+C$8</f>
        <v>92.66737925751242</v>
      </c>
      <c r="I119" s="278">
        <f>MMULT(Iris_Data!$B117:$E117,Classify!D$4:D$7)+D$8</f>
        <v>103.22265660311982</v>
      </c>
      <c r="J119" s="63">
        <f t="shared" si="4"/>
        <v>3</v>
      </c>
      <c r="K119" s="63">
        <f>'Posterior Probabilities '!D121</f>
        <v>3</v>
      </c>
      <c r="L119" s="63">
        <f>'Posterior Probabilities '!C121</f>
        <v>3</v>
      </c>
      <c r="M119" s="283">
        <v>184.81783</v>
      </c>
      <c r="N119" s="284">
        <v>24.996378</v>
      </c>
      <c r="O119" s="284">
        <v>3.8858233</v>
      </c>
      <c r="P119" s="285">
        <f t="shared" si="5"/>
        <v>3</v>
      </c>
      <c r="Q119" s="288">
        <f>'Posterior Probabilities '!H121</f>
        <v>2.2429031293259136</v>
      </c>
      <c r="R119" s="290">
        <f t="shared" si="6"/>
        <v>1.6429201706740866</v>
      </c>
      <c r="S119" s="290">
        <f>'Posterior Probabilities '!K121</f>
        <v>23.35345782054051</v>
      </c>
      <c r="T119" s="289">
        <f t="shared" si="7"/>
        <v>1.642920179459491</v>
      </c>
    </row>
    <row r="120" spans="6:20" ht="15">
      <c r="F120" s="63">
        <v>117</v>
      </c>
      <c r="G120" s="278">
        <f>MMULT(Iris_Data!$B118:$E118,Classify!B$4:B$7)+B$8</f>
        <v>15.806571159228639</v>
      </c>
      <c r="H120" s="278">
        <f>MMULT(Iris_Data!$B118:$E118,Classify!C$4:C$7)+C$8</f>
        <v>90.64787378428734</v>
      </c>
      <c r="I120" s="278">
        <f>MMULT(Iris_Data!$B118:$E118,Classify!D$4:D$7)+D$8</f>
        <v>95.74393806808109</v>
      </c>
      <c r="J120" s="63">
        <f t="shared" si="4"/>
        <v>3</v>
      </c>
      <c r="K120" s="63">
        <f>'Posterior Probabilities '!D122</f>
        <v>3</v>
      </c>
      <c r="L120" s="63">
        <f>'Posterior Probabilities '!C122</f>
        <v>3</v>
      </c>
      <c r="M120" s="283">
        <v>161.85286</v>
      </c>
      <c r="N120" s="284">
        <v>12.170253</v>
      </c>
      <c r="O120" s="284">
        <v>1.9781245</v>
      </c>
      <c r="P120" s="285">
        <f t="shared" si="5"/>
        <v>3</v>
      </c>
      <c r="Q120" s="288">
        <f>'Posterior Probabilities '!H122</f>
        <v>0.803990962817226</v>
      </c>
      <c r="R120" s="290">
        <f t="shared" si="6"/>
        <v>1.1741335371827741</v>
      </c>
      <c r="S120" s="290">
        <f>'Posterior Probabilities '!K122</f>
        <v>10.996119530404279</v>
      </c>
      <c r="T120" s="289">
        <f t="shared" si="7"/>
        <v>1.1741334695957217</v>
      </c>
    </row>
    <row r="121" spans="6:20" ht="15">
      <c r="F121" s="63">
        <v>118</v>
      </c>
      <c r="G121" s="278">
        <f>MMULT(Iris_Data!$B119:$E119,Classify!B$4:B$7)+B$8</f>
        <v>36.25373648304485</v>
      </c>
      <c r="H121" s="278">
        <f>MMULT(Iris_Data!$B119:$E119,Classify!C$4:C$7)+C$8</f>
        <v>123.97116534652788</v>
      </c>
      <c r="I121" s="278">
        <f>MMULT(Iris_Data!$B119:$E119,Classify!D$4:D$7)+D$8</f>
        <v>137.37867972388165</v>
      </c>
      <c r="J121" s="63">
        <f t="shared" si="4"/>
        <v>3</v>
      </c>
      <c r="K121" s="63">
        <f>'Posterior Probabilities '!D123</f>
        <v>3</v>
      </c>
      <c r="L121" s="63">
        <f>'Posterior Probabilities '!C123</f>
        <v>3</v>
      </c>
      <c r="M121" s="283">
        <v>213.40561</v>
      </c>
      <c r="N121" s="284">
        <v>37.970754</v>
      </c>
      <c r="O121" s="284">
        <v>11.155726</v>
      </c>
      <c r="P121" s="285">
        <f t="shared" si="5"/>
        <v>3</v>
      </c>
      <c r="Q121" s="288">
        <f>'Posterior Probabilities '!H123</f>
        <v>2.217516499364457</v>
      </c>
      <c r="R121" s="290">
        <f t="shared" si="6"/>
        <v>8.938209500635542</v>
      </c>
      <c r="S121" s="290">
        <f>'Posterior Probabilities '!K123</f>
        <v>29.032545254071373</v>
      </c>
      <c r="T121" s="289">
        <f t="shared" si="7"/>
        <v>8.938208745928627</v>
      </c>
    </row>
    <row r="122" spans="6:20" ht="15">
      <c r="F122" s="63">
        <v>119</v>
      </c>
      <c r="G122" s="278">
        <f>MMULT(Iris_Data!$B120:$E120,Classify!B$4:B$7)+B$8</f>
        <v>2.9223230055917924</v>
      </c>
      <c r="H122" s="278">
        <f>MMULT(Iris_Data!$B120:$E120,Classify!C$4:C$7)+C$8</f>
        <v>117.16986664864454</v>
      </c>
      <c r="I122" s="278">
        <f>MMULT(Iris_Data!$B120:$E120,Classify!D$4:D$7)+D$8</f>
        <v>137.61756448543716</v>
      </c>
      <c r="J122" s="63">
        <f t="shared" si="4"/>
        <v>3</v>
      </c>
      <c r="K122" s="63">
        <f>'Posterior Probabilities '!D124</f>
        <v>3</v>
      </c>
      <c r="L122" s="63">
        <f>'Posterior Probabilities '!C124</f>
        <v>3</v>
      </c>
      <c r="M122" s="283">
        <v>286.57615</v>
      </c>
      <c r="N122" s="284">
        <v>58.081058</v>
      </c>
      <c r="O122" s="284">
        <v>17.185662</v>
      </c>
      <c r="P122" s="285">
        <f t="shared" si="5"/>
        <v>3</v>
      </c>
      <c r="Q122" s="288">
        <f>'Posterior Probabilities '!H124</f>
        <v>13.07498441762467</v>
      </c>
      <c r="R122" s="290">
        <f t="shared" si="6"/>
        <v>4.110677582375331</v>
      </c>
      <c r="S122" s="290">
        <f>'Posterior Probabilities '!K124</f>
        <v>53.97038009121079</v>
      </c>
      <c r="T122" s="289">
        <f t="shared" si="7"/>
        <v>4.1106779087892065</v>
      </c>
    </row>
    <row r="123" spans="6:20" ht="15">
      <c r="F123" s="63">
        <v>120</v>
      </c>
      <c r="G123" s="278">
        <f>MMULT(Iris_Data!$B121:$E121,Classify!B$4:B$7)+B$8</f>
        <v>-1.400965852761047</v>
      </c>
      <c r="H123" s="278">
        <f>MMULT(Iris_Data!$B121:$E121,Classify!C$4:C$7)+C$8</f>
        <v>72.60476714922784</v>
      </c>
      <c r="I123" s="278">
        <f>MMULT(Iris_Data!$B121:$E121,Classify!D$4:D$7)+D$8</f>
        <v>73.86578349073923</v>
      </c>
      <c r="J123" s="63">
        <f t="shared" si="4"/>
        <v>3</v>
      </c>
      <c r="K123" s="63">
        <f>'Posterior Probabilities '!D125</f>
        <v>3</v>
      </c>
      <c r="L123" s="63">
        <f>'Posterior Probabilities '!C125</f>
        <v>3</v>
      </c>
      <c r="M123" s="283">
        <v>158.72991</v>
      </c>
      <c r="N123" s="284">
        <v>10.718445</v>
      </c>
      <c r="O123" s="284">
        <v>8.1964125</v>
      </c>
      <c r="P123" s="285">
        <f t="shared" si="5"/>
        <v>3</v>
      </c>
      <c r="Q123" s="288">
        <f>'Posterior Probabilities '!H125</f>
        <v>8.157266568437851</v>
      </c>
      <c r="R123" s="290">
        <f t="shared" si="6"/>
        <v>0.03914593156214785</v>
      </c>
      <c r="S123" s="290">
        <f>'Posterior Probabilities '!K125</f>
        <v>10.679299251460622</v>
      </c>
      <c r="T123" s="289">
        <f t="shared" si="7"/>
        <v>0.03914574853937758</v>
      </c>
    </row>
    <row r="124" spans="6:20" ht="15">
      <c r="F124" s="63">
        <v>121</v>
      </c>
      <c r="G124" s="278">
        <f>MMULT(Iris_Data!$B122:$E122,Classify!B$4:B$7)+B$8</f>
        <v>17.956478752143525</v>
      </c>
      <c r="H124" s="278">
        <f>MMULT(Iris_Data!$B122:$E122,Classify!C$4:C$7)+C$8</f>
        <v>102.60106416919645</v>
      </c>
      <c r="I124" s="278">
        <f>MMULT(Iris_Data!$B122:$E122,Classify!D$4:D$7)+D$8</f>
        <v>114.55219908942124</v>
      </c>
      <c r="J124" s="63">
        <f t="shared" si="4"/>
        <v>3</v>
      </c>
      <c r="K124" s="63">
        <f>'Posterior Probabilities '!D126</f>
        <v>3</v>
      </c>
      <c r="L124" s="63">
        <f>'Posterior Probabilities '!C126</f>
        <v>3</v>
      </c>
      <c r="M124" s="283">
        <v>195.40746</v>
      </c>
      <c r="N124" s="284">
        <v>26.118285</v>
      </c>
      <c r="O124" s="284">
        <v>2.2160156</v>
      </c>
      <c r="P124" s="285">
        <f t="shared" si="5"/>
        <v>3</v>
      </c>
      <c r="Q124" s="288">
        <f>'Posterior Probabilities '!H126</f>
        <v>1.53250356242237</v>
      </c>
      <c r="R124" s="290">
        <f t="shared" si="6"/>
        <v>0.68351203757763</v>
      </c>
      <c r="S124" s="290">
        <f>'Posterior Probabilities '!K126</f>
        <v>25.43477340287215</v>
      </c>
      <c r="T124" s="289">
        <f t="shared" si="7"/>
        <v>0.6835115971278505</v>
      </c>
    </row>
    <row r="125" spans="6:20" ht="15">
      <c r="F125" s="63">
        <v>122</v>
      </c>
      <c r="G125" s="278">
        <f>MMULT(Iris_Data!$B123:$E123,Classify!B$4:B$7)+B$8</f>
        <v>-3.722051733064532</v>
      </c>
      <c r="H125" s="278">
        <f>MMULT(Iris_Data!$B123:$E123,Classify!C$4:C$7)+C$8</f>
        <v>73.26495892797725</v>
      </c>
      <c r="I125" s="278">
        <f>MMULT(Iris_Data!$B123:$E123,Classify!D$4:D$7)+D$8</f>
        <v>80.36151366983049</v>
      </c>
      <c r="J125" s="63">
        <f t="shared" si="4"/>
        <v>3</v>
      </c>
      <c r="K125" s="63">
        <f>'Posterior Probabilities '!D127</f>
        <v>3</v>
      </c>
      <c r="L125" s="63">
        <f>'Posterior Probabilities '!C127</f>
        <v>3</v>
      </c>
      <c r="M125" s="283">
        <v>172.45995</v>
      </c>
      <c r="N125" s="284">
        <v>18.485926</v>
      </c>
      <c r="O125" s="284">
        <v>4.292817</v>
      </c>
      <c r="P125" s="285">
        <f t="shared" si="5"/>
        <v>3</v>
      </c>
      <c r="Q125" s="288">
        <f>'Posterior Probabilities '!H127</f>
        <v>0.19573107960497438</v>
      </c>
      <c r="R125" s="290">
        <f t="shared" si="6"/>
        <v>4.097085920395026</v>
      </c>
      <c r="S125" s="290">
        <f>'Posterior Probabilities '!K127</f>
        <v>14.388840563310586</v>
      </c>
      <c r="T125" s="289">
        <f t="shared" si="7"/>
        <v>4.097085436689413</v>
      </c>
    </row>
    <row r="126" spans="6:20" ht="15">
      <c r="F126" s="63">
        <v>123</v>
      </c>
      <c r="G126" s="278">
        <f>MMULT(Iris_Data!$B124:$E124,Classify!B$4:B$7)+B$8</f>
        <v>16.145548143768636</v>
      </c>
      <c r="H126" s="278">
        <f>MMULT(Iris_Data!$B124:$E124,Classify!C$4:C$7)+C$8</f>
        <v>115.61180966914985</v>
      </c>
      <c r="I126" s="278">
        <f>MMULT(Iris_Data!$B124:$E124,Classify!D$4:D$7)+D$8</f>
        <v>129.47757750912078</v>
      </c>
      <c r="J126" s="63">
        <f t="shared" si="4"/>
        <v>3</v>
      </c>
      <c r="K126" s="63">
        <f>'Posterior Probabilities '!D128</f>
        <v>3</v>
      </c>
      <c r="L126" s="63">
        <f>'Posterior Probabilities '!C128</f>
        <v>3</v>
      </c>
      <c r="M126" s="283">
        <v>238.32909</v>
      </c>
      <c r="N126" s="284">
        <v>39.396562</v>
      </c>
      <c r="O126" s="284">
        <v>11.665026</v>
      </c>
      <c r="P126" s="285">
        <f t="shared" si="5"/>
        <v>3</v>
      </c>
      <c r="Q126" s="288">
        <f>'Posterior Probabilities '!H128</f>
        <v>5.465650623258552</v>
      </c>
      <c r="R126" s="290">
        <f t="shared" si="6"/>
        <v>6.199375376741447</v>
      </c>
      <c r="S126" s="290">
        <f>'Posterior Probabilities '!K128</f>
        <v>33.197186303201036</v>
      </c>
      <c r="T126" s="289">
        <f t="shared" si="7"/>
        <v>6.199375696798967</v>
      </c>
    </row>
    <row r="127" spans="6:20" ht="15">
      <c r="F127" s="63">
        <v>124</v>
      </c>
      <c r="G127" s="278">
        <f>MMULT(Iris_Data!$B125:$E125,Classify!B$4:B$7)+B$8</f>
        <v>13.879760079735462</v>
      </c>
      <c r="H127" s="278">
        <f>MMULT(Iris_Data!$B125:$E125,Classify!C$4:C$7)+C$8</f>
        <v>82.2596084573923</v>
      </c>
      <c r="I127" s="278">
        <f>MMULT(Iris_Data!$B125:$E125,Classify!D$4:D$7)+D$8</f>
        <v>84.48925740158126</v>
      </c>
      <c r="J127" s="63">
        <f t="shared" si="4"/>
        <v>3</v>
      </c>
      <c r="K127" s="63">
        <f>'Posterior Probabilities '!D129</f>
        <v>3</v>
      </c>
      <c r="L127" s="63">
        <f>'Posterior Probabilities '!C129</f>
        <v>3</v>
      </c>
      <c r="M127" s="283">
        <v>144.79758</v>
      </c>
      <c r="N127" s="284">
        <v>8.0378793</v>
      </c>
      <c r="O127" s="284">
        <v>3.5785814</v>
      </c>
      <c r="P127" s="285">
        <f t="shared" si="5"/>
        <v>3</v>
      </c>
      <c r="Q127" s="288">
        <f>'Posterior Probabilities '!H129</f>
        <v>2.3930927000847557</v>
      </c>
      <c r="R127" s="290">
        <f t="shared" si="6"/>
        <v>1.1854886999152443</v>
      </c>
      <c r="S127" s="290">
        <f>'Posterior Probabilities '!K129</f>
        <v>6.852390588463062</v>
      </c>
      <c r="T127" s="289">
        <f t="shared" si="7"/>
        <v>1.1854887115369381</v>
      </c>
    </row>
    <row r="128" spans="6:20" ht="15">
      <c r="F128" s="63">
        <v>125</v>
      </c>
      <c r="G128" s="278">
        <f>MMULT(Iris_Data!$B126:$E126,Classify!B$4:B$7)+B$8</f>
        <v>19.08611461343098</v>
      </c>
      <c r="H128" s="278">
        <f>MMULT(Iris_Data!$B126:$E126,Classify!C$4:C$7)+C$8</f>
        <v>98.88182749763799</v>
      </c>
      <c r="I128" s="278">
        <f>MMULT(Iris_Data!$B126:$E126,Classify!D$4:D$7)+D$8</f>
        <v>108.21573464919112</v>
      </c>
      <c r="J128" s="63">
        <f t="shared" si="4"/>
        <v>3</v>
      </c>
      <c r="K128" s="63">
        <f>'Posterior Probabilities '!D130</f>
        <v>3</v>
      </c>
      <c r="L128" s="63">
        <f>'Posterior Probabilities '!C130</f>
        <v>3</v>
      </c>
      <c r="M128" s="283">
        <v>179.432</v>
      </c>
      <c r="N128" s="284">
        <v>19.840576</v>
      </c>
      <c r="O128" s="284">
        <v>1.1727615</v>
      </c>
      <c r="P128" s="285">
        <f t="shared" si="5"/>
        <v>3</v>
      </c>
      <c r="Q128" s="288">
        <f>'Posterior Probabilities '!H130</f>
        <v>0.6127195881713638</v>
      </c>
      <c r="R128" s="290">
        <f t="shared" si="6"/>
        <v>0.5600419118286362</v>
      </c>
      <c r="S128" s="290">
        <f>'Posterior Probabilities '!K130</f>
        <v>19.280533891277173</v>
      </c>
      <c r="T128" s="289">
        <f t="shared" si="7"/>
        <v>0.5600421087228256</v>
      </c>
    </row>
    <row r="129" spans="6:20" ht="15">
      <c r="F129" s="63">
        <v>126</v>
      </c>
      <c r="G129" s="278">
        <f>MMULT(Iris_Data!$B127:$E127,Classify!B$4:B$7)+B$8</f>
        <v>28.789742452918915</v>
      </c>
      <c r="H129" s="278">
        <f>MMULT(Iris_Data!$B127:$E127,Classify!C$4:C$7)+C$8</f>
        <v>105.65684757205459</v>
      </c>
      <c r="I129" s="278">
        <f>MMULT(Iris_Data!$B127:$E127,Classify!D$4:D$7)+D$8</f>
        <v>111.57636077290647</v>
      </c>
      <c r="J129" s="63">
        <f t="shared" si="4"/>
        <v>3</v>
      </c>
      <c r="K129" s="63">
        <f>'Posterior Probabilities '!D131</f>
        <v>3</v>
      </c>
      <c r="L129" s="63">
        <f>'Posterior Probabilities '!C131</f>
        <v>3</v>
      </c>
      <c r="M129" s="283">
        <v>171.09846</v>
      </c>
      <c r="N129" s="284">
        <v>17.364246</v>
      </c>
      <c r="O129" s="284">
        <v>5.5252193</v>
      </c>
      <c r="P129" s="285">
        <f t="shared" si="5"/>
        <v>3</v>
      </c>
      <c r="Q129" s="288">
        <f>'Posterior Probabilities '!H131</f>
        <v>0.5616773649476263</v>
      </c>
      <c r="R129" s="290">
        <f t="shared" si="6"/>
        <v>4.9635419350523735</v>
      </c>
      <c r="S129" s="290">
        <f>'Posterior Probabilities '!K131</f>
        <v>12.400703766651315</v>
      </c>
      <c r="T129" s="289">
        <f t="shared" si="7"/>
        <v>4.9635422333486865</v>
      </c>
    </row>
    <row r="130" spans="6:20" ht="15">
      <c r="F130" s="63">
        <v>127</v>
      </c>
      <c r="G130" s="278">
        <f>MMULT(Iris_Data!$B128:$E128,Classify!B$4:B$7)+B$8</f>
        <v>15.527194359296828</v>
      </c>
      <c r="H130" s="278">
        <f>MMULT(Iris_Data!$B128:$E128,Classify!C$4:C$7)+C$8</f>
        <v>80.87589344010193</v>
      </c>
      <c r="I130" s="278">
        <f>MMULT(Iris_Data!$B128:$E128,Classify!D$4:D$7)+D$8</f>
        <v>82.336545966058</v>
      </c>
      <c r="J130" s="63">
        <f t="shared" si="4"/>
        <v>3</v>
      </c>
      <c r="K130" s="63">
        <f>'Posterior Probabilities '!D132</f>
        <v>3</v>
      </c>
      <c r="L130" s="63">
        <f>'Posterior Probabilities '!C132</f>
        <v>3</v>
      </c>
      <c r="M130" s="283">
        <v>137.52054</v>
      </c>
      <c r="N130" s="284">
        <v>6.8231439</v>
      </c>
      <c r="O130" s="284">
        <v>3.9018388</v>
      </c>
      <c r="P130" s="285">
        <f t="shared" si="5"/>
        <v>3</v>
      </c>
      <c r="Q130" s="288">
        <f>'Posterior Probabilities '!H132</f>
        <v>3.0025270973548603</v>
      </c>
      <c r="R130" s="290">
        <f t="shared" si="6"/>
        <v>0.8993117026451398</v>
      </c>
      <c r="S130" s="290">
        <f>'Posterior Probabilities '!K132</f>
        <v>5.923832149267241</v>
      </c>
      <c r="T130" s="289">
        <f t="shared" si="7"/>
        <v>0.8993117507327586</v>
      </c>
    </row>
    <row r="131" spans="6:20" ht="15">
      <c r="F131" s="63">
        <v>128</v>
      </c>
      <c r="G131" s="278">
        <f>MMULT(Iris_Data!$B129:$E129,Classify!B$4:B$7)+B$8</f>
        <v>16.24728788382771</v>
      </c>
      <c r="H131" s="278">
        <f>MMULT(Iris_Data!$B129:$E129,Classify!C$4:C$7)+C$8</f>
        <v>81.24171959337413</v>
      </c>
      <c r="I131" s="278">
        <f>MMULT(Iris_Data!$B129:$E129,Classify!D$4:D$7)+D$8</f>
        <v>83.10567148644981</v>
      </c>
      <c r="J131" s="63">
        <f t="shared" si="4"/>
        <v>3</v>
      </c>
      <c r="K131" s="63">
        <f>'Posterior Probabilities '!D133</f>
        <v>3</v>
      </c>
      <c r="L131" s="63">
        <f>'Posterior Probabilities '!C133</f>
        <v>3</v>
      </c>
      <c r="M131" s="283">
        <v>137.03147</v>
      </c>
      <c r="N131" s="284">
        <v>7.0426039</v>
      </c>
      <c r="O131" s="284">
        <v>3.3147001</v>
      </c>
      <c r="P131" s="285">
        <f t="shared" si="5"/>
        <v>3</v>
      </c>
      <c r="Q131" s="288">
        <f>'Posterior Probabilities '!H133</f>
        <v>2.9088877993543547</v>
      </c>
      <c r="R131" s="290">
        <f t="shared" si="6"/>
        <v>0.40581230064564533</v>
      </c>
      <c r="S131" s="290">
        <f>'Posterior Probabilities '!K133</f>
        <v>6.636791585505332</v>
      </c>
      <c r="T131" s="289">
        <f t="shared" si="7"/>
        <v>0.4058123144946677</v>
      </c>
    </row>
    <row r="132" spans="6:20" ht="15">
      <c r="F132" s="63">
        <v>129</v>
      </c>
      <c r="G132" s="278">
        <f>MMULT(Iris_Data!$B130:$E130,Classify!B$4:B$7)+B$8</f>
        <v>1.871993251054235</v>
      </c>
      <c r="H132" s="278">
        <f>MMULT(Iris_Data!$B130:$E130,Classify!C$4:C$7)+C$8</f>
        <v>90.11496476276197</v>
      </c>
      <c r="I132" s="278">
        <f>MMULT(Iris_Data!$B130:$E130,Classify!D$4:D$7)+D$8</f>
        <v>101.36268564766647</v>
      </c>
      <c r="J132" s="63">
        <f t="shared" si="4"/>
        <v>3</v>
      </c>
      <c r="K132" s="63">
        <f>'Posterior Probabilities '!D134</f>
        <v>3</v>
      </c>
      <c r="L132" s="63">
        <f>'Posterior Probabilities '!C134</f>
        <v>3</v>
      </c>
      <c r="M132" s="283">
        <v>199.86791</v>
      </c>
      <c r="N132" s="284">
        <v>23.381971</v>
      </c>
      <c r="O132" s="284">
        <v>0.8865296</v>
      </c>
      <c r="P132" s="285">
        <f t="shared" si="5"/>
        <v>3</v>
      </c>
      <c r="Q132" s="288">
        <f>'Posterior Probabilities '!H134</f>
        <v>0.5890765239760907</v>
      </c>
      <c r="R132" s="290">
        <f t="shared" si="6"/>
        <v>0.29745307602390936</v>
      </c>
      <c r="S132" s="290">
        <f>'Posterior Probabilities '!K134</f>
        <v>23.084518293784893</v>
      </c>
      <c r="T132" s="289">
        <f t="shared" si="7"/>
        <v>0.29745270621510755</v>
      </c>
    </row>
    <row r="133" spans="6:20" ht="15">
      <c r="F133" s="63">
        <v>130</v>
      </c>
      <c r="G133" s="278">
        <f>MMULT(Iris_Data!$B131:$E131,Classify!B$4:B$7)+B$8</f>
        <v>30.83797831470349</v>
      </c>
      <c r="H133" s="278">
        <f>MMULT(Iris_Data!$B131:$E131,Classify!C$4:C$7)+C$8</f>
        <v>101.9132095776814</v>
      </c>
      <c r="I133" s="278">
        <f>MMULT(Iris_Data!$B131:$E131,Classify!D$4:D$7)+D$8</f>
        <v>104.07017325310053</v>
      </c>
      <c r="J133" s="63">
        <f aca="true" t="shared" si="8" ref="J133:J153">IF(G133&gt;=MAX(H133:I133),1,IF(H133&gt;=MAX(I133,G133),2,3))</f>
        <v>3</v>
      </c>
      <c r="K133" s="63">
        <f>'Posterior Probabilities '!D135</f>
        <v>3</v>
      </c>
      <c r="L133" s="63">
        <f>'Posterior Probabilities '!C135</f>
        <v>3</v>
      </c>
      <c r="M133" s="283">
        <v>155.54934</v>
      </c>
      <c r="N133" s="284">
        <v>13.398878</v>
      </c>
      <c r="O133" s="284">
        <v>9.084951</v>
      </c>
      <c r="P133" s="285">
        <f aca="true" t="shared" si="9" ref="P133:P153">IF(M133&lt;=MIN(N133:O133),1,IF(N133&lt;=MIN(M133,O133),2,3))</f>
        <v>3</v>
      </c>
      <c r="Q133" s="288">
        <f>'Posterior Probabilities '!H135</f>
        <v>3.312951809638403</v>
      </c>
      <c r="R133" s="290">
        <f aca="true" t="shared" si="10" ref="R133:R153">ABS(Q133-MIN(M133:O133))</f>
        <v>5.771999190361598</v>
      </c>
      <c r="S133" s="290">
        <f>'Posterior Probabilities '!K135</f>
        <v>7.6268791604769195</v>
      </c>
      <c r="T133" s="289">
        <f aca="true" t="shared" si="11" ref="T133:T153">ABS(S133-SMALL(M133:O133,2))</f>
        <v>5.77199883952308</v>
      </c>
    </row>
    <row r="134" spans="6:20" ht="15">
      <c r="F134" s="63">
        <v>131</v>
      </c>
      <c r="G134" s="278">
        <f>MMULT(Iris_Data!$B132:$E132,Classify!B$4:B$7)+B$8</f>
        <v>20.68052261881654</v>
      </c>
      <c r="H134" s="278">
        <f>MMULT(Iris_Data!$B132:$E132,Classify!C$4:C$7)+C$8</f>
        <v>107.13205346579984</v>
      </c>
      <c r="I134" s="278">
        <f>MMULT(Iris_Data!$B132:$E132,Classify!D$4:D$7)+D$8</f>
        <v>115.97598452552526</v>
      </c>
      <c r="J134" s="63">
        <f t="shared" si="8"/>
        <v>3</v>
      </c>
      <c r="K134" s="63">
        <f>'Posterior Probabilities '!D136</f>
        <v>3</v>
      </c>
      <c r="L134" s="63">
        <f>'Posterior Probabilities '!C136</f>
        <v>3</v>
      </c>
      <c r="M134" s="283">
        <v>196.34461</v>
      </c>
      <c r="N134" s="284">
        <v>23.441545</v>
      </c>
      <c r="O134" s="284">
        <v>5.7536829</v>
      </c>
      <c r="P134" s="285">
        <f t="shared" si="9"/>
        <v>3</v>
      </c>
      <c r="Q134" s="288">
        <f>'Posterior Probabilities '!H136</f>
        <v>1.700455800586551</v>
      </c>
      <c r="R134" s="290">
        <f t="shared" si="10"/>
        <v>4.05322709941345</v>
      </c>
      <c r="S134" s="290">
        <f>'Posterior Probabilities '!K136</f>
        <v>19.388317920038215</v>
      </c>
      <c r="T134" s="289">
        <f t="shared" si="11"/>
        <v>4.053227079961786</v>
      </c>
    </row>
    <row r="135" spans="6:20" ht="15">
      <c r="F135" s="63">
        <v>132</v>
      </c>
      <c r="G135" s="278">
        <f>MMULT(Iris_Data!$B133:$E133,Classify!B$4:B$7)+B$8</f>
        <v>49.371443690826524</v>
      </c>
      <c r="H135" s="278">
        <f>MMULT(Iris_Data!$B133:$E133,Classify!C$4:C$7)+C$8</f>
        <v>124.26052604140507</v>
      </c>
      <c r="I135" s="278">
        <f>MMULT(Iris_Data!$B133:$E133,Classify!D$4:D$7)+D$8</f>
        <v>131.8220634278924</v>
      </c>
      <c r="J135" s="63">
        <f t="shared" si="8"/>
        <v>3</v>
      </c>
      <c r="K135" s="63">
        <f>'Posterior Probabilities '!D137</f>
        <v>3</v>
      </c>
      <c r="L135" s="63">
        <f>'Posterior Probabilities '!C137</f>
        <v>3</v>
      </c>
      <c r="M135" s="283">
        <v>176.55715</v>
      </c>
      <c r="N135" s="284">
        <v>26.778987</v>
      </c>
      <c r="O135" s="284">
        <v>11.655912</v>
      </c>
      <c r="P135" s="285">
        <f t="shared" si="9"/>
        <v>3</v>
      </c>
      <c r="Q135" s="288">
        <f>'Posterior Probabilities '!H137</f>
        <v>1.228758081347964</v>
      </c>
      <c r="R135" s="290">
        <f t="shared" si="10"/>
        <v>10.427153918652037</v>
      </c>
      <c r="S135" s="290">
        <f>'Posterior Probabilities '!K137</f>
        <v>16.351832854322634</v>
      </c>
      <c r="T135" s="289">
        <f t="shared" si="11"/>
        <v>10.427154145677367</v>
      </c>
    </row>
    <row r="136" spans="6:20" ht="15">
      <c r="F136" s="63">
        <v>133</v>
      </c>
      <c r="G136" s="278">
        <f>MMULT(Iris_Data!$B134:$E134,Classify!B$4:B$7)+B$8</f>
        <v>0.13215217289770465</v>
      </c>
      <c r="H136" s="278">
        <f>MMULT(Iris_Data!$B134:$E134,Classify!C$4:C$7)+C$8</f>
        <v>90.7583876828024</v>
      </c>
      <c r="I136" s="278">
        <f>MMULT(Iris_Data!$B134:$E134,Classify!D$4:D$7)+D$8</f>
        <v>103.47059694900804</v>
      </c>
      <c r="J136" s="63">
        <f t="shared" si="8"/>
        <v>3</v>
      </c>
      <c r="K136" s="63">
        <f>'Posterior Probabilities '!D138</f>
        <v>3</v>
      </c>
      <c r="L136" s="63">
        <f>'Posterior Probabilities '!C138</f>
        <v>3</v>
      </c>
      <c r="M136" s="283">
        <v>208.57132</v>
      </c>
      <c r="N136" s="284">
        <v>27.318847</v>
      </c>
      <c r="O136" s="284">
        <v>1.8944283</v>
      </c>
      <c r="P136" s="285">
        <f t="shared" si="9"/>
        <v>3</v>
      </c>
      <c r="Q136" s="288">
        <f>'Posterior Probabilities '!H138</f>
        <v>1.0401503740911013</v>
      </c>
      <c r="R136" s="290">
        <f t="shared" si="10"/>
        <v>0.8542779259088986</v>
      </c>
      <c r="S136" s="290">
        <f>'Posterior Probabilities '!K138</f>
        <v>26.464568906502254</v>
      </c>
      <c r="T136" s="289">
        <f t="shared" si="11"/>
        <v>0.8542780934977472</v>
      </c>
    </row>
    <row r="137" spans="6:20" ht="15">
      <c r="F137" s="282">
        <v>134</v>
      </c>
      <c r="G137" s="281">
        <f>MMULT(Iris_Data!$B135:$E135,Classify!B$4:B$7)+B$8</f>
        <v>18.171942559174596</v>
      </c>
      <c r="H137" s="281">
        <f>MMULT(Iris_Data!$B135:$E135,Classify!C$4:C$7)+C$8</f>
        <v>82.07888086783358</v>
      </c>
      <c r="I137" s="281">
        <f>MMULT(Iris_Data!$B135:$E135,Classify!D$4:D$7)+D$8</f>
        <v>81.0873604534716</v>
      </c>
      <c r="J137" s="282">
        <f t="shared" si="8"/>
        <v>2</v>
      </c>
      <c r="K137" s="282" t="str">
        <f>'Posterior Probabilities '!D139</f>
        <v>2**</v>
      </c>
      <c r="L137" s="282">
        <f>'Posterior Probabilities '!C139</f>
        <v>3</v>
      </c>
      <c r="M137" s="283">
        <v>133.06677</v>
      </c>
      <c r="N137" s="284">
        <v>5.2528905</v>
      </c>
      <c r="O137" s="284">
        <v>7.2359313</v>
      </c>
      <c r="P137" s="285">
        <f t="shared" si="9"/>
        <v>2</v>
      </c>
      <c r="Q137" s="288">
        <f>'Posterior Probabilities '!H139</f>
        <v>4.0068008510007855</v>
      </c>
      <c r="R137" s="290">
        <f t="shared" si="10"/>
        <v>1.2460896489992148</v>
      </c>
      <c r="S137" s="290">
        <f>'Posterior Probabilities '!K139</f>
        <v>5.989841679725045</v>
      </c>
      <c r="T137" s="289">
        <f t="shared" si="11"/>
        <v>1.2460896202749545</v>
      </c>
    </row>
    <row r="138" spans="6:20" ht="15">
      <c r="F138" s="63">
        <v>135</v>
      </c>
      <c r="G138" s="278">
        <f>MMULT(Iris_Data!$B136:$E136,Classify!B$4:B$7)+B$8</f>
        <v>2.270056682155328</v>
      </c>
      <c r="H138" s="278">
        <f>MMULT(Iris_Data!$B136:$E136,Classify!C$4:C$7)+C$8</f>
        <v>79.48703963220852</v>
      </c>
      <c r="I138" s="278">
        <f>MMULT(Iris_Data!$B136:$E136,Classify!D$4:D$7)+D$8</f>
        <v>82.13649591772787</v>
      </c>
      <c r="J138" s="63">
        <f t="shared" si="8"/>
        <v>3</v>
      </c>
      <c r="K138" s="63">
        <f>'Posterior Probabilities '!D140</f>
        <v>3</v>
      </c>
      <c r="L138" s="63">
        <f>'Posterior Probabilities '!C140</f>
        <v>3</v>
      </c>
      <c r="M138" s="283">
        <v>175.56589</v>
      </c>
      <c r="N138" s="284">
        <v>21.131924</v>
      </c>
      <c r="O138" s="284">
        <v>15.833011</v>
      </c>
      <c r="P138" s="285">
        <f t="shared" si="9"/>
        <v>3</v>
      </c>
      <c r="Q138" s="288">
        <f>'Posterior Probabilities '!H140</f>
        <v>7.4430411911665635</v>
      </c>
      <c r="R138" s="290">
        <f t="shared" si="10"/>
        <v>8.389969808833438</v>
      </c>
      <c r="S138" s="290">
        <f>'Posterior Probabilities '!K140</f>
        <v>12.74195376220407</v>
      </c>
      <c r="T138" s="289">
        <f t="shared" si="11"/>
        <v>8.389970237795932</v>
      </c>
    </row>
    <row r="139" spans="6:20" ht="15">
      <c r="F139" s="63">
        <v>136</v>
      </c>
      <c r="G139" s="278">
        <f>MMULT(Iris_Data!$B137:$E137,Classify!B$4:B$7)+B$8</f>
        <v>25.501982422185037</v>
      </c>
      <c r="H139" s="278">
        <f>MMULT(Iris_Data!$B137:$E137,Classify!C$4:C$7)+C$8</f>
        <v>115.829709836232</v>
      </c>
      <c r="I139" s="278">
        <f>MMULT(Iris_Data!$B137:$E137,Classify!D$4:D$7)+D$8</f>
        <v>128.8784403514392</v>
      </c>
      <c r="J139" s="63">
        <f t="shared" si="8"/>
        <v>3</v>
      </c>
      <c r="K139" s="63">
        <f>'Posterior Probabilities '!D141</f>
        <v>3</v>
      </c>
      <c r="L139" s="63">
        <f>'Posterior Probabilities '!C141</f>
        <v>3</v>
      </c>
      <c r="M139" s="283">
        <v>215.46019</v>
      </c>
      <c r="N139" s="284">
        <v>34.804736</v>
      </c>
      <c r="O139" s="284">
        <v>8.7072749</v>
      </c>
      <c r="P139" s="285">
        <f t="shared" si="9"/>
        <v>3</v>
      </c>
      <c r="Q139" s="288">
        <f>'Posterior Probabilities '!H141</f>
        <v>1.1512591778367298</v>
      </c>
      <c r="R139" s="290">
        <f t="shared" si="10"/>
        <v>7.55601572216327</v>
      </c>
      <c r="S139" s="290">
        <f>'Posterior Probabilities '!K141</f>
        <v>27.248720208252617</v>
      </c>
      <c r="T139" s="289">
        <f t="shared" si="11"/>
        <v>7.556015791747381</v>
      </c>
    </row>
    <row r="140" spans="6:20" ht="15">
      <c r="F140" s="63">
        <v>137</v>
      </c>
      <c r="G140" s="278">
        <f>MMULT(Iris_Data!$B138:$E138,Classify!B$4:B$7)+B$8</f>
        <v>8.450775641645961</v>
      </c>
      <c r="H140" s="278">
        <f>MMULT(Iris_Data!$B138:$E138,Classify!C$4:C$7)+C$8</f>
        <v>94.71891851765791</v>
      </c>
      <c r="I140" s="278">
        <f>MMULT(Iris_Data!$B138:$E138,Classify!D$4:D$7)+D$8</f>
        <v>108.65300241956038</v>
      </c>
      <c r="J140" s="63">
        <f t="shared" si="8"/>
        <v>3</v>
      </c>
      <c r="K140" s="63">
        <f>'Posterior Probabilities '!D142</f>
        <v>3</v>
      </c>
      <c r="L140" s="63">
        <f>'Posterior Probabilities '!C142</f>
        <v>3</v>
      </c>
      <c r="M140" s="283">
        <v>206.8479</v>
      </c>
      <c r="N140" s="284">
        <v>34.311618</v>
      </c>
      <c r="O140" s="284">
        <v>6.4434506</v>
      </c>
      <c r="P140" s="285">
        <f t="shared" si="9"/>
        <v>3</v>
      </c>
      <c r="Q140" s="288">
        <f>'Posterior Probabilities '!H142</f>
        <v>4.284145395530147</v>
      </c>
      <c r="R140" s="290">
        <f t="shared" si="10"/>
        <v>2.1593052044698533</v>
      </c>
      <c r="S140" s="290">
        <f>'Posterior Probabilities '!K142</f>
        <v>32.15231319933421</v>
      </c>
      <c r="T140" s="289">
        <f t="shared" si="11"/>
        <v>2.1593048006657938</v>
      </c>
    </row>
    <row r="141" spans="6:20" ht="15">
      <c r="F141" s="63">
        <v>138</v>
      </c>
      <c r="G141" s="278">
        <f>MMULT(Iris_Data!$B139:$E139,Classify!B$4:B$7)+B$8</f>
        <v>15.810941536495278</v>
      </c>
      <c r="H141" s="278">
        <f>MMULT(Iris_Data!$B139:$E139,Classify!C$4:C$7)+C$8</f>
        <v>89.7853038604134</v>
      </c>
      <c r="I141" s="278">
        <f>MMULT(Iris_Data!$B139:$E139,Classify!D$4:D$7)+D$8</f>
        <v>94.8678811299115</v>
      </c>
      <c r="J141" s="63">
        <f t="shared" si="8"/>
        <v>3</v>
      </c>
      <c r="K141" s="63">
        <f>'Posterior Probabilities '!D143</f>
        <v>3</v>
      </c>
      <c r="L141" s="63">
        <f>'Posterior Probabilities '!C143</f>
        <v>3</v>
      </c>
      <c r="M141" s="283">
        <v>161.27353</v>
      </c>
      <c r="N141" s="284">
        <v>13.324807</v>
      </c>
      <c r="O141" s="284">
        <v>3.1596523</v>
      </c>
      <c r="P141" s="285">
        <f t="shared" si="9"/>
        <v>3</v>
      </c>
      <c r="Q141" s="288">
        <f>'Posterior Probabilities '!H143</f>
        <v>0.7250677487397625</v>
      </c>
      <c r="R141" s="290">
        <f t="shared" si="10"/>
        <v>2.4345845512602375</v>
      </c>
      <c r="S141" s="290">
        <f>'Posterior Probabilities '!K143</f>
        <v>10.890222287735156</v>
      </c>
      <c r="T141" s="289">
        <f t="shared" si="11"/>
        <v>2.4345847122648436</v>
      </c>
    </row>
    <row r="142" spans="6:20" ht="15">
      <c r="F142" s="63">
        <v>139</v>
      </c>
      <c r="G142" s="278">
        <f>MMULT(Iris_Data!$B140:$E140,Classify!B$4:B$7)+B$8</f>
        <v>15.535935113830135</v>
      </c>
      <c r="H142" s="278">
        <f>MMULT(Iris_Data!$B140:$E140,Classify!C$4:C$7)+C$8</f>
        <v>79.15075359235406</v>
      </c>
      <c r="I142" s="278">
        <f>MMULT(Iris_Data!$B140:$E140,Classify!D$4:D$7)+D$8</f>
        <v>80.5844320897188</v>
      </c>
      <c r="J142" s="63">
        <f t="shared" si="8"/>
        <v>3</v>
      </c>
      <c r="K142" s="63">
        <f>'Posterior Probabilities '!D144</f>
        <v>3</v>
      </c>
      <c r="L142" s="63">
        <f>'Posterior Probabilities '!C144</f>
        <v>3</v>
      </c>
      <c r="M142" s="283">
        <v>134.19084</v>
      </c>
      <c r="N142" s="284">
        <v>6.9612036</v>
      </c>
      <c r="O142" s="284">
        <v>4.0938466</v>
      </c>
      <c r="P142" s="285">
        <f t="shared" si="9"/>
        <v>3</v>
      </c>
      <c r="Q142" s="288">
        <f>'Posterior Probabilities '!H144</f>
        <v>3.4057861873776427</v>
      </c>
      <c r="R142" s="290">
        <f t="shared" si="10"/>
        <v>0.6880604126223573</v>
      </c>
      <c r="S142" s="290">
        <f>'Posterior Probabilities '!K144</f>
        <v>6.273143182106718</v>
      </c>
      <c r="T142" s="289">
        <f t="shared" si="11"/>
        <v>0.6880604178932819</v>
      </c>
    </row>
    <row r="143" spans="6:20" ht="15">
      <c r="F143" s="63">
        <v>140</v>
      </c>
      <c r="G143" s="278">
        <f>MMULT(Iris_Data!$B141:$E141,Classify!B$4:B$7)+B$8</f>
        <v>24.006565565781713</v>
      </c>
      <c r="H143" s="278">
        <f>MMULT(Iris_Data!$B141:$E141,Classify!C$4:C$7)+C$8</f>
        <v>99.0435320651366</v>
      </c>
      <c r="I143" s="278">
        <f>MMULT(Iris_Data!$B141:$E141,Classify!D$4:D$7)+D$8</f>
        <v>106.13788503346944</v>
      </c>
      <c r="J143" s="63">
        <f t="shared" si="8"/>
        <v>3</v>
      </c>
      <c r="K143" s="63">
        <f>'Posterior Probabilities '!D145</f>
        <v>3</v>
      </c>
      <c r="L143" s="63">
        <f>'Posterior Probabilities '!C145</f>
        <v>3</v>
      </c>
      <c r="M143" s="283">
        <v>166.60712</v>
      </c>
      <c r="N143" s="284">
        <v>16.533191</v>
      </c>
      <c r="O143" s="284">
        <v>2.344485</v>
      </c>
      <c r="P143" s="285">
        <f t="shared" si="9"/>
        <v>3</v>
      </c>
      <c r="Q143" s="288">
        <f>'Posterior Probabilities '!H145</f>
        <v>0.7343421650642581</v>
      </c>
      <c r="R143" s="290">
        <f t="shared" si="10"/>
        <v>1.610142834935742</v>
      </c>
      <c r="S143" s="290">
        <f>'Posterior Probabilities '!K145</f>
        <v>14.923048101730581</v>
      </c>
      <c r="T143" s="289">
        <f t="shared" si="11"/>
        <v>1.6101428982694177</v>
      </c>
    </row>
    <row r="144" spans="6:20" ht="15">
      <c r="F144" s="63">
        <v>141</v>
      </c>
      <c r="G144" s="278">
        <f>MMULT(Iris_Data!$B142:$E142,Classify!B$4:B$7)+B$8</f>
        <v>10.792081182138233</v>
      </c>
      <c r="H144" s="278">
        <f>MMULT(Iris_Data!$B142:$E142,Classify!C$4:C$7)+C$8</f>
        <v>98.87644919688343</v>
      </c>
      <c r="I144" s="278">
        <f>MMULT(Iris_Data!$B142:$E142,Classify!D$4:D$7)+D$8</f>
        <v>112.52575813344657</v>
      </c>
      <c r="J144" s="63">
        <f t="shared" si="8"/>
        <v>3</v>
      </c>
      <c r="K144" s="63">
        <f>'Posterior Probabilities '!D146</f>
        <v>3</v>
      </c>
      <c r="L144" s="63">
        <f>'Posterior Probabilities '!C146</f>
        <v>3</v>
      </c>
      <c r="M144" s="283">
        <v>207.91797</v>
      </c>
      <c r="N144" s="284">
        <v>31.749232</v>
      </c>
      <c r="O144" s="284">
        <v>4.4506141</v>
      </c>
      <c r="P144" s="285">
        <f t="shared" si="9"/>
        <v>3</v>
      </c>
      <c r="Q144" s="288">
        <f>'Posterior Probabilities '!H146</f>
        <v>2.428527304459799</v>
      </c>
      <c r="R144" s="290">
        <f t="shared" si="10"/>
        <v>2.022086795540201</v>
      </c>
      <c r="S144" s="290">
        <f>'Posterior Probabilities '!K146</f>
        <v>29.727145177586447</v>
      </c>
      <c r="T144" s="289">
        <f t="shared" si="11"/>
        <v>2.022086822413552</v>
      </c>
    </row>
    <row r="145" spans="6:20" ht="15">
      <c r="F145" s="63">
        <v>142</v>
      </c>
      <c r="G145" s="278">
        <f>MMULT(Iris_Data!$B143:$E143,Classify!B$4:B$7)+B$8</f>
        <v>25.45607511635275</v>
      </c>
      <c r="H145" s="278">
        <f>MMULT(Iris_Data!$B143:$E143,Classify!C$4:C$7)+C$8</f>
        <v>98.76694262496817</v>
      </c>
      <c r="I145" s="278">
        <f>MMULT(Iris_Data!$B143:$E143,Classify!D$4:D$7)+D$8</f>
        <v>106.52374414409167</v>
      </c>
      <c r="J145" s="63">
        <f t="shared" si="8"/>
        <v>3</v>
      </c>
      <c r="K145" s="63">
        <f>'Posterior Probabilities '!D147</f>
        <v>3</v>
      </c>
      <c r="L145" s="63">
        <f>'Posterior Probabilities '!C147</f>
        <v>3</v>
      </c>
      <c r="M145" s="283">
        <v>173.18376</v>
      </c>
      <c r="N145" s="284">
        <v>26.56203</v>
      </c>
      <c r="O145" s="284">
        <v>11.048427</v>
      </c>
      <c r="P145" s="285">
        <f t="shared" si="9"/>
        <v>3</v>
      </c>
      <c r="Q145" s="288">
        <f>'Posterior Probabilities '!H147</f>
        <v>2.6469867192669208</v>
      </c>
      <c r="R145" s="290">
        <f t="shared" si="10"/>
        <v>8.40144028073308</v>
      </c>
      <c r="S145" s="290">
        <f>'Posterior Probabilities '!K147</f>
        <v>18.160589757515137</v>
      </c>
      <c r="T145" s="289">
        <f t="shared" si="11"/>
        <v>8.401440242484863</v>
      </c>
    </row>
    <row r="146" spans="6:20" ht="15">
      <c r="F146" s="63">
        <v>143</v>
      </c>
      <c r="G146" s="278">
        <f>MMULT(Iris_Data!$B144:$E144,Classify!B$4:B$7)+B$8</f>
        <v>-2.918292164471737</v>
      </c>
      <c r="H146" s="278">
        <f>MMULT(Iris_Data!$B144:$E144,Classify!C$4:C$7)+C$8</f>
        <v>76.09621702624729</v>
      </c>
      <c r="I146" s="278">
        <f>MMULT(Iris_Data!$B144:$E144,Classify!D$4:D$7)+D$8</f>
        <v>82.92755320074318</v>
      </c>
      <c r="J146" s="63">
        <f t="shared" si="8"/>
        <v>3</v>
      </c>
      <c r="K146" s="63">
        <f>'Posterior Probabilities '!D148</f>
        <v>3</v>
      </c>
      <c r="L146" s="63">
        <f>'Posterior Probabilities '!C148</f>
        <v>3</v>
      </c>
      <c r="M146" s="283">
        <v>174.08189</v>
      </c>
      <c r="N146" s="284">
        <v>16.052873</v>
      </c>
      <c r="O146" s="284">
        <v>2.3902005</v>
      </c>
      <c r="P146" s="285">
        <f t="shared" si="9"/>
        <v>3</v>
      </c>
      <c r="Q146" s="288">
        <f>'Posterior Probabilities '!H148</f>
        <v>0.37660442876254185</v>
      </c>
      <c r="R146" s="290">
        <f t="shared" si="10"/>
        <v>2.0135960712374583</v>
      </c>
      <c r="S146" s="290">
        <f>'Posterior Probabilities '!K148</f>
        <v>14.03927677775359</v>
      </c>
      <c r="T146" s="289">
        <f t="shared" si="11"/>
        <v>2.013596222246411</v>
      </c>
    </row>
    <row r="147" spans="6:20" ht="15">
      <c r="F147" s="63">
        <v>144</v>
      </c>
      <c r="G147" s="278">
        <f>MMULT(Iris_Data!$B145:$E145,Classify!B$4:B$7)+B$8</f>
        <v>12.315934275261881</v>
      </c>
      <c r="H147" s="278">
        <f>MMULT(Iris_Data!$B145:$E145,Classify!C$4:C$7)+C$8</f>
        <v>102.07353344842561</v>
      </c>
      <c r="I147" s="278">
        <f>MMULT(Iris_Data!$B145:$E145,Classify!D$4:D$7)+D$8</f>
        <v>115.8609231847511</v>
      </c>
      <c r="J147" s="63">
        <f t="shared" si="8"/>
        <v>3</v>
      </c>
      <c r="K147" s="63">
        <f>'Posterior Probabilities '!D149</f>
        <v>3</v>
      </c>
      <c r="L147" s="63">
        <f>'Posterior Probabilities '!C149</f>
        <v>3</v>
      </c>
      <c r="M147" s="283">
        <v>209.02951</v>
      </c>
      <c r="N147" s="284">
        <v>29.514316</v>
      </c>
      <c r="O147" s="284">
        <v>1.9395368</v>
      </c>
      <c r="P147" s="285">
        <f t="shared" si="9"/>
        <v>3</v>
      </c>
      <c r="Q147" s="288">
        <f>'Posterior Probabilities '!H149</f>
        <v>1.9256720042512336</v>
      </c>
      <c r="R147" s="290">
        <f t="shared" si="10"/>
        <v>0.013864795748766312</v>
      </c>
      <c r="S147" s="290">
        <f>'Posterior Probabilities '!K149</f>
        <v>29.500451476901922</v>
      </c>
      <c r="T147" s="289">
        <f t="shared" si="11"/>
        <v>0.013864523098078507</v>
      </c>
    </row>
    <row r="148" spans="6:20" ht="15">
      <c r="F148" s="63">
        <v>145</v>
      </c>
      <c r="G148" s="278">
        <f>MMULT(Iris_Data!$B146:$E146,Classify!B$4:B$7)+B$8</f>
        <v>12.126750300804858</v>
      </c>
      <c r="H148" s="278">
        <f>MMULT(Iris_Data!$B146:$E146,Classify!C$4:C$7)+C$8</f>
        <v>101.4555191777997</v>
      </c>
      <c r="I148" s="278">
        <f>MMULT(Iris_Data!$B146:$E146,Classify!D$4:D$7)+D$8</f>
        <v>116.64737985455736</v>
      </c>
      <c r="J148" s="63">
        <f t="shared" si="8"/>
        <v>3</v>
      </c>
      <c r="K148" s="63">
        <f>'Posterior Probabilities '!D150</f>
        <v>3</v>
      </c>
      <c r="L148" s="63">
        <f>'Posterior Probabilities '!C150</f>
        <v>3</v>
      </c>
      <c r="M148" s="283">
        <v>215.20345</v>
      </c>
      <c r="N148" s="284">
        <v>36.545912</v>
      </c>
      <c r="O148" s="284">
        <v>6.1621906</v>
      </c>
      <c r="P148" s="285">
        <f t="shared" si="9"/>
        <v>3</v>
      </c>
      <c r="Q148" s="288">
        <f>'Posterior Probabilities '!H150</f>
        <v>4.8055795730418</v>
      </c>
      <c r="R148" s="290">
        <f t="shared" si="10"/>
        <v>1.3566110269582001</v>
      </c>
      <c r="S148" s="290">
        <f>'Posterior Probabilities '!K150</f>
        <v>35.18930092655702</v>
      </c>
      <c r="T148" s="289">
        <f t="shared" si="11"/>
        <v>1.3566110734429842</v>
      </c>
    </row>
    <row r="149" spans="6:20" ht="15">
      <c r="F149" s="63">
        <v>146</v>
      </c>
      <c r="G149" s="278">
        <f>MMULT(Iris_Data!$B147:$E147,Classify!B$4:B$7)+B$8</f>
        <v>16.74539081991459</v>
      </c>
      <c r="H149" s="278">
        <f>MMULT(Iris_Data!$B147:$E147,Classify!C$4:C$7)+C$8</f>
        <v>95.44119491944754</v>
      </c>
      <c r="I149" s="278">
        <f>MMULT(Iris_Data!$B147:$E147,Classify!D$4:D$7)+D$8</f>
        <v>104.94270088148275</v>
      </c>
      <c r="J149" s="63">
        <f t="shared" si="8"/>
        <v>3</v>
      </c>
      <c r="K149" s="63">
        <f>'Posterior Probabilities '!D151</f>
        <v>3</v>
      </c>
      <c r="L149" s="63">
        <f>'Posterior Probabilities '!C151</f>
        <v>3</v>
      </c>
      <c r="M149" s="283">
        <v>183.56309</v>
      </c>
      <c r="N149" s="284">
        <v>26.171483</v>
      </c>
      <c r="O149" s="284">
        <v>7.1684715</v>
      </c>
      <c r="P149" s="285">
        <f t="shared" si="9"/>
        <v>3</v>
      </c>
      <c r="Q149" s="288">
        <f>'Posterior Probabilities '!H151</f>
        <v>1.3760293743221799</v>
      </c>
      <c r="R149" s="290">
        <f t="shared" si="10"/>
        <v>5.79244212567782</v>
      </c>
      <c r="S149" s="290">
        <f>'Posterior Probabilities '!K151</f>
        <v>20.379041298393446</v>
      </c>
      <c r="T149" s="289">
        <f t="shared" si="11"/>
        <v>5.792441701606553</v>
      </c>
    </row>
    <row r="150" spans="6:20" ht="15">
      <c r="F150" s="63">
        <v>147</v>
      </c>
      <c r="G150" s="278">
        <f>MMULT(Iris_Data!$B148:$E148,Classify!B$4:B$7)+B$8</f>
        <v>5.779281000166392</v>
      </c>
      <c r="H150" s="278">
        <f>MMULT(Iris_Data!$B148:$E148,Classify!C$4:C$7)+C$8</f>
        <v>82.00967450338972</v>
      </c>
      <c r="I150" s="278">
        <f>MMULT(Iris_Data!$B148:$E148,Classify!D$4:D$7)+D$8</f>
        <v>87.13676727786088</v>
      </c>
      <c r="J150" s="63">
        <f t="shared" si="8"/>
        <v>3</v>
      </c>
      <c r="K150" s="63">
        <f>'Posterior Probabilities '!D152</f>
        <v>3</v>
      </c>
      <c r="L150" s="63">
        <f>'Posterior Probabilities '!C152</f>
        <v>3</v>
      </c>
      <c r="M150" s="283">
        <v>166.91778</v>
      </c>
      <c r="N150" s="284">
        <v>14.456996</v>
      </c>
      <c r="O150" s="284">
        <v>4.2028101</v>
      </c>
      <c r="P150" s="285">
        <f t="shared" si="9"/>
        <v>3</v>
      </c>
      <c r="Q150" s="288">
        <f>'Posterior Probabilities '!H152</f>
        <v>1.131391342054734</v>
      </c>
      <c r="R150" s="290">
        <f t="shared" si="10"/>
        <v>3.071418757945266</v>
      </c>
      <c r="S150" s="290">
        <f>'Posterior Probabilities '!K152</f>
        <v>11.385576890997704</v>
      </c>
      <c r="T150" s="289">
        <f t="shared" si="11"/>
        <v>3.0714191090022958</v>
      </c>
    </row>
    <row r="151" spans="6:20" ht="15">
      <c r="F151" s="63">
        <v>148</v>
      </c>
      <c r="G151" s="278">
        <f>MMULT(Iris_Data!$B149:$E149,Classify!B$4:B$7)+B$8</f>
        <v>17.25608070979966</v>
      </c>
      <c r="H151" s="278">
        <f>MMULT(Iris_Data!$B149:$E149,Classify!C$4:C$7)+C$8</f>
        <v>90.37128434411893</v>
      </c>
      <c r="I151" s="278">
        <f>MMULT(Iris_Data!$B149:$E149,Classify!D$4:D$7)+D$8</f>
        <v>96.12979717870334</v>
      </c>
      <c r="J151" s="63">
        <f t="shared" si="8"/>
        <v>3</v>
      </c>
      <c r="K151" s="63">
        <f>'Posterior Probabilities '!D153</f>
        <v>3</v>
      </c>
      <c r="L151" s="63">
        <f>'Posterior Probabilities '!C153</f>
        <v>3</v>
      </c>
      <c r="M151" s="283">
        <v>158.98165</v>
      </c>
      <c r="N151" s="284">
        <v>12.751247</v>
      </c>
      <c r="O151" s="284">
        <v>1.2342213</v>
      </c>
      <c r="P151" s="285">
        <f t="shared" si="9"/>
        <v>3</v>
      </c>
      <c r="Q151" s="288">
        <f>'Posterior Probabilities '!H153</f>
        <v>0.7590090730645319</v>
      </c>
      <c r="R151" s="290">
        <f t="shared" si="10"/>
        <v>0.47521222693546805</v>
      </c>
      <c r="S151" s="290">
        <f>'Posterior Probabilities '!K153</f>
        <v>12.2760347422335</v>
      </c>
      <c r="T151" s="289">
        <f t="shared" si="11"/>
        <v>0.4752122577664988</v>
      </c>
    </row>
    <row r="152" spans="6:20" ht="15">
      <c r="F152" s="63">
        <v>149</v>
      </c>
      <c r="G152" s="278">
        <f>MMULT(Iris_Data!$B150:$E150,Classify!B$4:B$7)+B$8</f>
        <v>11.122327852099588</v>
      </c>
      <c r="H152" s="278">
        <f>MMULT(Iris_Data!$B150:$E150,Classify!C$4:C$7)+C$8</f>
        <v>91.46338450318096</v>
      </c>
      <c r="I152" s="278">
        <f>MMULT(Iris_Data!$B150:$E150,Classify!D$4:D$7)+D$8</f>
        <v>102.74719722413423</v>
      </c>
      <c r="J152" s="63">
        <f t="shared" si="8"/>
        <v>3</v>
      </c>
      <c r="K152" s="63">
        <f>'Posterior Probabilities '!D154</f>
        <v>3</v>
      </c>
      <c r="L152" s="63">
        <f>'Posterior Probabilities '!C154</f>
        <v>3</v>
      </c>
      <c r="M152" s="283">
        <v>188.87498</v>
      </c>
      <c r="N152" s="284">
        <v>28.192866</v>
      </c>
      <c r="O152" s="284">
        <v>5.6252402</v>
      </c>
      <c r="P152" s="285">
        <f t="shared" si="9"/>
        <v>3</v>
      </c>
      <c r="Q152" s="288">
        <f>'Posterior Probabilities '!H154</f>
        <v>3.36814281719189</v>
      </c>
      <c r="R152" s="290">
        <f t="shared" si="10"/>
        <v>2.2570973828081105</v>
      </c>
      <c r="S152" s="290">
        <f>'Posterior Probabilities '!K154</f>
        <v>25.935768259097454</v>
      </c>
      <c r="T152" s="289">
        <f t="shared" si="11"/>
        <v>2.2570977409025446</v>
      </c>
    </row>
    <row r="153" spans="6:20" ht="15">
      <c r="F153" s="63">
        <v>150</v>
      </c>
      <c r="G153" s="278">
        <f>MMULT(Iris_Data!$B151:$E151,Classify!B$4:B$7)+B$8</f>
        <v>8.25232673465382</v>
      </c>
      <c r="H153" s="278">
        <f>MMULT(Iris_Data!$B151:$E151,Classify!C$4:C$7)+C$8</f>
        <v>79.14436796499969</v>
      </c>
      <c r="I153" s="278">
        <f>MMULT(Iris_Data!$B151:$E151,Classify!D$4:D$7)+D$8</f>
        <v>83.16981068240233</v>
      </c>
      <c r="J153" s="63">
        <f t="shared" si="8"/>
        <v>3</v>
      </c>
      <c r="K153" s="63">
        <f>'Posterior Probabilities '!D155</f>
        <v>3</v>
      </c>
      <c r="L153" s="63">
        <f>'Posterior Probabilities '!C155</f>
        <v>3</v>
      </c>
      <c r="M153" s="283">
        <v>153.76185</v>
      </c>
      <c r="N153" s="284">
        <v>11.977766</v>
      </c>
      <c r="O153" s="284">
        <v>3.9268804</v>
      </c>
      <c r="P153" s="285">
        <f t="shared" si="9"/>
        <v>3</v>
      </c>
      <c r="Q153" s="288">
        <f>'Posterior Probabilities '!H155</f>
        <v>1.2413363034719644</v>
      </c>
      <c r="R153" s="290">
        <f t="shared" si="10"/>
        <v>2.6855440965280355</v>
      </c>
      <c r="S153" s="290">
        <f>'Posterior Probabilities '!K155</f>
        <v>9.292221738276202</v>
      </c>
      <c r="T153" s="289">
        <f t="shared" si="11"/>
        <v>2.6855442617237983</v>
      </c>
    </row>
  </sheetData>
  <sheetProtection/>
  <mergeCells count="5">
    <mergeCell ref="A1:D1"/>
    <mergeCell ref="A2:A3"/>
    <mergeCell ref="B2:D2"/>
    <mergeCell ref="G2:I2"/>
    <mergeCell ref="Q1:T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Commonwealth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Andrews</dc:creator>
  <cp:keywords/>
  <dc:description/>
  <cp:lastModifiedBy>RAndrews</cp:lastModifiedBy>
  <dcterms:created xsi:type="dcterms:W3CDTF">2009-04-01T23:20:30Z</dcterms:created>
  <dcterms:modified xsi:type="dcterms:W3CDTF">2012-04-16T21:19:25Z</dcterms:modified>
  <cp:category/>
  <cp:version/>
  <cp:contentType/>
  <cp:contentStatus/>
</cp:coreProperties>
</file>