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ndrews\Documents\643\"/>
    </mc:Choice>
  </mc:AlternateContent>
  <bookViews>
    <workbookView xWindow="0" yWindow="0" windowWidth="16815" windowHeight="8910"/>
  </bookViews>
  <sheets>
    <sheet name="Intro" sheetId="17" r:id="rId1"/>
    <sheet name="k ANOVAs vs MANOVA " sheetId="16" r:id="rId2"/>
    <sheet name="Overview" sheetId="11" r:id="rId3"/>
    <sheet name="Data" sheetId="1" r:id="rId4"/>
    <sheet name="Graph" sheetId="2" r:id="rId5"/>
    <sheet name="Testing Overview" sheetId="19" r:id="rId6"/>
    <sheet name="JMP Instructions" sheetId="13" r:id="rId7"/>
    <sheet name="JMP Output" sheetId="14" r:id="rId8"/>
    <sheet name="SPSS p-values" sheetId="15" r:id="rId9"/>
    <sheet name="SPSS help" sheetId="9" r:id="rId10"/>
    <sheet name="X&amp;Y MANOVA" sheetId="4" r:id="rId11"/>
    <sheet name="Xd&amp;Yd MANOVA" sheetId="5" r:id="rId12"/>
    <sheet name="Z1&amp;Z2 MANOVA" sheetId="8" r:id="rId13"/>
    <sheet name="FACT1&amp;FACT2 MANOVA" sheetId="6" r:id="rId14"/>
    <sheet name="PC1&amp;PC2 MANOVA" sheetId="7" r:id="rId15"/>
    <sheet name="Power" sheetId="10" r:id="rId16"/>
  </sheets>
  <definedNames>
    <definedName name="_AMO_ContentDefinition_263664061" hidden="1">"'Partitions:8'"</definedName>
    <definedName name="_AMO_ContentDefinition_263664061.0" hidden="1">"'&lt;ContentDefinition name=""Discriminant Analysis"" rsid=""263664061"" type=""Task"" format=""ReportXml"" imgfmt=""ActiveX"" created=""04/03/2013 16:07:48"" modifed=""04/03/2013 16:07:48"" user=""RAndrews"" apply=""False"" css=""C:\Program Files\SASHome'"</definedName>
    <definedName name="_AMO_ContentDefinition_263664061.1" hidden="1">"'\SASAddinforMicrosoftOffice\5.1\Styles\AMODefault.css"" range=""Discriminant_Analysis"" auto=""False"" xTime=""00:00:02.1351221"" rTime=""00:00:05.3553063"" bgnew=""False"" nFmt=""False"" grphSet=""False"" imgY=""0"" imgX=""0""&gt;_x000D_
  &lt;files&gt;C:\Users\RAn'"</definedName>
    <definedName name="_AMO_ContentDefinition_263664061.2" hidden="1">"'drews\Documents\My SAS Files\Add-In for Microsoft Office\_SOA_Discriminant_Analysis_36683202\main.srx&lt;/files&gt;_x000D_
  &lt;parents /&gt;_x000D_
  &lt;children /&gt;_x000D_
  &lt;param n=""TaskID"" v=""A062455D-134F-46F4-B1D9-0ADAFB776CB1"" /&gt;_x000D_
  &lt;param n=""DisplayName"" v=""Discrimin'"</definedName>
    <definedName name="_AMO_ContentDefinition_263664061.3" hidden="1">"'ant Analysis"" /&gt;_x000D_
  &lt;param n=""DisplayType"" v=""Task"" /&gt;_x000D_
  &lt;param n=""RawValues"" v=""True"" /&gt;_x000D_
  &lt;param n=""AMO_Version"" v=""5.1"" /&gt;_x000D_
  &lt;param n=""ServerName"" v=""Local"" /&gt;_x000D_
  &lt;param n=""AMO_Template"" v="""" /&gt;_x000D_
  &lt;param n=""UseDataConst'"</definedName>
    <definedName name="_AMO_ContentDefinition_263664061.4" hidden="1">"'raints"" v=""False"" /&gt;_x000D_
  &lt;param n=""SizeDataConstraints"" v=""0"" /&gt;_x000D_
  &lt;param n=""AMO_InputDataSource"" v=""&amp;lt;ExcelDataSource Version=&amp;quot;4.2&amp;quot; WB=&amp;quot;C:\Users\RAndrews\Documents\1_MGMT_643\Hair 7th\MANOVA-discrim_JMP-SPSS.xls&amp;quot; WS=&amp;q'"</definedName>
    <definedName name="_AMO_ContentDefinition_263664061.5" hidden="1">"'uot;Data&amp;quot; SrvLib=&amp;quot;WORK&amp;quot; SrvDS=&amp;quot;_EXCEL_&amp;quot; Rng=&amp;quot;A1:G301&amp;quot; RN=&amp;quot;_AMO_XLDS414784921&amp;quot; Dyn=&amp;quot;true&amp;quot; /&amp;gt;"" /&gt;_x000D_
  &lt;param n=""ClassName"" v=""SAS.OfficeAddin.Task"" /&gt;_x000D_
  &lt;param n=""XlNative"" v=""False"" /&gt;_x000D_'"</definedName>
    <definedName name="_AMO_ContentDefinition_263664061.6" hidden="1">"'
  &lt;param n=""UnselectedIds"" v="""" /&gt;_x000D_
  &lt;param n=""_ROM_Version_"" v=""1.3"" /&gt;_x000D_
  &lt;param n=""_ROM_Application_"" v=""ODS"" /&gt;_x000D_
  &lt;param n=""_ROM_AppVersion_"" v=""9.3"" /&gt;_x000D_
  &lt;param n=""maxReportCols"" v=""14"" /&gt;_x000D_
  &lt;fids n=""main.srx"" v=""0"" /'"</definedName>
    <definedName name="_AMO_ContentDefinition_263664061.7" hidden="1">"'&gt;_x000D_
  &lt;ExcelXMLOptions AdjColWidths=""True"" RowOpt=""InsertEntire"" ColOpt=""InsertCells"" /&gt;_x000D_
&lt;/ContentDefinition&gt;'"</definedName>
    <definedName name="_AMO_ContentLocation_263664061_ROM_F0.SEC2.Discrim_1.SEC1.BDY.Class_Levels" hidden="1">"'Partitions:2'"</definedName>
    <definedName name="_AMO_ContentLocation_263664061_ROM_F0.SEC2.Discrim_1.SEC1.BDY.Class_Levels.0" hidden="1">"'&lt;ContentLocation path=""F0.SEC2.Discrim_1.SEC1.BDY.Class_Levels"" rsid=""263664061"" tag=""ROM"" fid=""0""&gt;_x000D_
  &lt;param n=""_NumRows"" v=""5"" /&gt;_x000D_
  &lt;param n=""_NumCols"" v=""6"" /&gt;_x000D_
  &lt;param n=""tableSig"" v=""R:R=5:C=6:FCR=3:FCC=1:RSP.1=1,H,6"" /&gt;_x000D_
 '"</definedName>
    <definedName name="_AMO_ContentLocation_263664061_ROM_F0.SEC2.Discrim_1.SEC1.BDY.Class_Levels.1" hidden="1">"' &lt;param n=""leftMargin"" v=""4"" /&gt;_x000D_
&lt;/ContentLocation&gt;'"</definedName>
    <definedName name="_AMO_ContentLocation_263664061_ROM_F0.SEC2.Discrim_1.SEC1.BDY.Counts" hidden="1">"'Partitions:2'"</definedName>
    <definedName name="_AMO_ContentLocation_263664061_ROM_F0.SEC2.Discrim_1.SEC1.BDY.Counts.0" hidden="1">"'&lt;ContentLocation path=""F0.SEC2.Discrim_1.SEC1.BDY.Counts"" rsid=""263664061"" tag=""ROM"" fid=""0""&gt;_x000D_
  &lt;param n=""_NumRows"" v=""3"" /&gt;_x000D_
  &lt;param n=""_NumCols"" v=""4"" /&gt;_x000D_
  &lt;param n=""tableSig"" v=""R:R=3:C=4:FCR=1:FCC=1"" /&gt;_x000D_
  &lt;param n=""left'"</definedName>
    <definedName name="_AMO_ContentLocation_263664061_ROM_F0.SEC2.Discrim_1.SEC1.BDY.Counts.1" hidden="1">"'Margin"" v=""5"" /&gt;_x000D_
&lt;/ContentLocation&gt;'"</definedName>
    <definedName name="_AMO_ContentLocation_263664061_ROM_F0.SEC2.Discrim_1.SEC1.BDY.Determinant" hidden="1">"'Partitions:2'"</definedName>
    <definedName name="_AMO_ContentLocation_263664061_ROM_F0.SEC2.Discrim_1.SEC1.BDY.Determinant.0" hidden="1">"'&lt;ContentLocation path=""F0.SEC2.Discrim_1.SEC1.BDY.Determinant"" rsid=""263664061"" tag=""ROM"" fid=""0""&gt;_x000D_
  &lt;param n=""_NumRows"" v=""3"" /&gt;_x000D_
  &lt;param n=""_NumCols"" v=""2"" /&gt;_x000D_
  &lt;param n=""tableSig"" v=""R:R=3:C=2:FCR=3:FCC=1:RSP.1=1,H,2"" /&gt;_x000D_
 '"</definedName>
    <definedName name="_AMO_ContentLocation_263664061_ROM_F0.SEC2.Discrim_1.SEC1.BDY.Determinant.1" hidden="1">"' &lt;param n=""leftMargin"" v=""6"" /&gt;_x000D_
&lt;/ContentLocation&gt;'"</definedName>
    <definedName name="_AMO_ContentLocation_263664061_ROM_F0.SEC2.Discrim_1.SEC1.BDY.Observation_Profile_for_Analysis_Data" hidden="1">"'Partitions:2'"</definedName>
    <definedName name="_AMO_ContentLocation_263664061_ROM_F0.SEC2.Discrim_1.SEC1.BDY.Observation_Profile_for_Analysis_Data.0" hidden="1">"'&lt;ContentLocation path=""F0.SEC2.Discrim_1.SEC1.BDY.Observation_Profile_for_Analysis_Data"" rsid=""263664061"" tag=""ROM"" fid=""0""&gt;_x000D_
  &lt;param n=""_NumRows"" v=""2"" /&gt;_x000D_
  &lt;param n=""_NumCols"" v=""2"" /&gt;_x000D_
  &lt;param n=""tableSig"" v=""R:R=2:C=2:FCR=1:'"</definedName>
    <definedName name="_AMO_ContentLocation_263664061_ROM_F0.SEC2.Discrim_1.SEC1.BDY.Observation_Profile_for_Analysis_Data.1" hidden="1">"'FCC=1"" /&gt;_x000D_
  &lt;param n=""leftMargin"" v=""6"" /&gt;_x000D_
&lt;/ContentLocation&gt;'"</definedName>
    <definedName name="_AMO_ContentLocation_263664061_ROM_F0.SEC2.Discrim_1.SEC1.FTR.TXT1" hidden="1">"'&lt;ContentLocation path=""F0.SEC2.Discrim_1.SEC1.FTR.TXT1"" rsid=""263664061"" tag=""ROM"" fid=""0""&gt;_x000D_
  &lt;param n=""_NumRows"" v=""1"" /&gt;_x000D_
  &lt;param n=""_NumCols"" v=""14"" /&gt;_x000D_
&lt;/ContentLocation&gt;'"</definedName>
    <definedName name="_AMO_ContentLocation_263664061_ROM_F0.SEC2.Discrim_1.SEC1.HDR.TXT1" hidden="1">"'&lt;ContentLocation path=""F0.SEC2.Discrim_1.SEC1.HDR.TXT1"" rsid=""263664061"" tag=""ROM"" fid=""0""&gt;_x000D_
  &lt;param n=""_NumRows"" v=""1"" /&gt;_x000D_
  &lt;param n=""_NumCols"" v=""14"" /&gt;_x000D_
&lt;/ContentLocation&gt;'"</definedName>
    <definedName name="_AMO_ContentLocation_263664061_ROM_F0.SEC2.Discrim_1.SEC10.HDR.Resubstitution" hidden="1">"'&lt;ContentLocation path=""F0.SEC2.Discrim_1.SEC10.HDR.Resubstitution"" rsid=""263664061"" tag=""ROM"" fid=""0""&gt;_x000D_
  &lt;param n=""_NumRows"" v=""1"" /&gt;_x000D_
  &lt;param n=""_NumCols"" v=""14"" /&gt;_x000D_
&lt;/ContentLocation&gt;'"</definedName>
    <definedName name="_AMO_ContentLocation_263664061_ROM_F0.SEC2.Discrim_1.SEC10.SEC2.BDY.Resubstitution_Average_Posteriors" hidden="1">"'Partitions:2'"</definedName>
    <definedName name="_AMO_ContentLocation_263664061_ROM_F0.SEC2.Discrim_1.SEC10.SEC2.BDY.Resubstitution_Average_Posteriors.0" hidden="1">"'&lt;ContentLocation path=""F0.SEC2.Discrim_1.SEC10.SEC2.BDY.Resubstitution_Average_Posteriors"" rsid=""263664061"" tag=""ROM"" fid=""0""&gt;_x000D_
  &lt;param n=""_NumRows"" v=""12"" /&gt;_x000D_
  &lt;param n=""_NumCols"" v=""4"" /&gt;_x000D_
  &lt;param n=""tableSig"" v=""R:R=7:C=4:FCR='"</definedName>
    <definedName name="_AMO_ContentLocation_263664061_ROM_F0.SEC2.Discrim_1.SEC10.SEC2.BDY.Resubstitution_Average_Posteriors.1" hidden="1">"'3:FCC=1:RM=1,1,2,2,2,2,2:RSP.1=1,H,4"" /&gt;_x000D_
  &lt;param n=""leftMargin"" v=""5"" /&gt;_x000D_
&lt;/ContentLocation&gt;'"</definedName>
    <definedName name="_AMO_ContentLocation_263664061_ROM_F0.SEC2.Discrim_1.SEC10.SEC2.BDY.Resubstitution_Error_Rates" hidden="1">"'Partitions:2'"</definedName>
    <definedName name="_AMO_ContentLocation_263664061_ROM_F0.SEC2.Discrim_1.SEC10.SEC2.BDY.Resubstitution_Error_Rates.0" hidden="1">"'&lt;ContentLocation path=""F0.SEC2.Discrim_1.SEC10.SEC2.BDY.Resubstitution_Error_Rates"" rsid=""263664061"" tag=""ROM"" fid=""0""&gt;_x000D_
  &lt;param n=""_NumRows"" v=""5"" /&gt;_x000D_
  &lt;param n=""_NumCols"" v=""5"" /&gt;_x000D_
  &lt;param n=""tableSig"" v=""R:R=5:C=5:FCR=3:FCC=1'"</definedName>
    <definedName name="_AMO_ContentLocation_263664061_ROM_F0.SEC2.Discrim_1.SEC10.SEC2.BDY.Resubstitution_Error_Rates.1" hidden="1">"':RSP.1=1,H,5"" /&gt;_x000D_
  &lt;param n=""leftMargin"" v=""4"" /&gt;_x000D_
&lt;/ContentLocation&gt;'"</definedName>
    <definedName name="_AMO_ContentLocation_263664061_ROM_F0.SEC2.Discrim_1.SEC10.SEC2.FTR.TXT1" hidden="1">"'&lt;ContentLocation path=""F0.SEC2.Discrim_1.SEC10.SEC2.FTR.TXT1"" rsid=""263664061"" tag=""ROM"" fid=""0""&gt;_x000D_
  &lt;param n=""_NumRows"" v=""1"" /&gt;_x000D_
  &lt;param n=""_NumCols"" v=""14"" /&gt;_x000D_
&lt;/ContentLocation&gt;'"</definedName>
    <definedName name="_AMO_ContentLocation_263664061_ROM_F0.SEC2.Discrim_1.SEC10.SEC2.HDR.Resubstitution" hidden="1">"'&lt;ContentLocation path=""F0.SEC2.Discrim_1.SEC10.SEC2.HDR.Resubstitution"" rsid=""263664061"" tag=""ROM"" fid=""0""&gt;_x000D_
  &lt;param n=""_NumRows"" v=""2"" /&gt;_x000D_
  &lt;param n=""_NumCols"" v=""14"" /&gt;_x000D_
&lt;/ContentLocation&gt;'"</definedName>
    <definedName name="_AMO_ContentLocation_263664061_ROM_F0.SEC2.Discrim_1.SEC11.HDR.TXT1" hidden="1">"'&lt;ContentLocation path=""F0.SEC2.Discrim_1.SEC11.HDR.TXT1"" rsid=""263664061"" tag=""ROM"" fid=""0""&gt;_x000D_
  &lt;param n=""_NumRows"" v=""1"" /&gt;_x000D_
  &lt;param n=""_NumCols"" v=""14"" /&gt;_x000D_
&lt;/ContentLocation&gt;'"</definedName>
    <definedName name="_AMO_ContentLocation_263664061_ROM_F0.SEC2.Discrim_1.SEC11.SEC2.BDY.Crossvalidation_Posteriors" hidden="1">"'Partitions:2'"</definedName>
    <definedName name="_AMO_ContentLocation_263664061_ROM_F0.SEC2.Discrim_1.SEC11.SEC2.BDY.Crossvalidation_Posteriors.0" hidden="1">"'&lt;ContentLocation path=""F0.SEC2.Discrim_1.SEC11.SEC2.BDY.Crossvalidation_Posteriors"" rsid=""263664061"" tag=""ROM"" fid=""0""&gt;_x000D_
  &lt;param n=""_NumRows"" v=""185"" /&gt;_x000D_
  &lt;param n=""_NumCols"" v=""7"" /&gt;_x000D_
  &lt;param n=""tableSig"" v=""R:R=185:C=7:FCR=3:FC'"</definedName>
    <definedName name="_AMO_ContentLocation_263664061_ROM_F0.SEC2.Discrim_1.SEC11.SEC2.BDY.Crossvalidation_Posteriors.1" hidden="1">"'C=1:RSP.1=1,H,7:RSP.2=3,H,2"" /&gt;_x000D_
  &lt;param n=""leftMargin"" v=""3"" /&gt;_x000D_
&lt;/ContentLocation&gt;'"</definedName>
    <definedName name="_AMO_ContentLocation_263664061_ROM_F0.SEC2.Discrim_1.SEC11.SEC2.HDR.TXT1" hidden="1">"'&lt;ContentLocation path=""F0.SEC2.Discrim_1.SEC11.SEC2.HDR.TXT1"" rsid=""263664061"" tag=""ROM"" fid=""0""&gt;_x000D_
  &lt;param n=""_NumRows"" v=""2"" /&gt;_x000D_
  &lt;param n=""_NumCols"" v=""14"" /&gt;_x000D_
&lt;/ContentLocation&gt;'"</definedName>
    <definedName name="_AMO_ContentLocation_263664061_ROM_F0.SEC2.Discrim_1.SEC11.SEC2.SEC3.FTR.Crossvalidation" hidden="1">"'&lt;ContentLocation path=""F0.SEC2.Discrim_1.SEC11.SEC2.SEC3.FTR.Crossvalidation"" rsid=""263664061"" tag=""ROM"" fid=""0""&gt;_x000D_
  &lt;param n=""_NumRows"" v=""1"" /&gt;_x000D_
  &lt;param n=""_NumCols"" v=""14"" /&gt;_x000D_
&lt;/ContentLocation&gt;'"</definedName>
    <definedName name="_AMO_ContentLocation_263664061_ROM_F0.SEC2.Discrim_1.SEC11.SEC2.SEC3.HDR.Crossvalidation_Posteriors" hidden="1">"'&lt;ContentLocation path=""F0.SEC2.Discrim_1.SEC11.SEC2.SEC3.HDR.Crossvalidation_Posteriors"" rsid=""263664061"" tag=""ROM"" fid=""0""&gt;_x000D_
  &lt;param n=""_NumRows"" v=""1"" /&gt;_x000D_
  &lt;param n=""_NumCols"" v=""14"" /&gt;_x000D_
&lt;/ContentLocation&gt;'"</definedName>
    <definedName name="_AMO_ContentLocation_263664061_ROM_F0.SEC2.Discrim_1.SEC12.HDR.Crossvalidation" hidden="1">"'&lt;ContentLocation path=""F0.SEC2.Discrim_1.SEC12.HDR.Crossvalidation"" rsid=""263664061"" tag=""ROM"" fid=""0""&gt;_x000D_
  &lt;param n=""_NumRows"" v=""1"" /&gt;_x000D_
  &lt;param n=""_NumCols"" v=""14"" /&gt;_x000D_
&lt;/ContentLocation&gt;'"</definedName>
    <definedName name="_AMO_ContentLocation_263664061_ROM_F0.SEC2.Discrim_1.SEC12.SEC2.BDY.Crossvalidation_Error_Counts" hidden="1">"'Partitions:2'"</definedName>
    <definedName name="_AMO_ContentLocation_263664061_ROM_F0.SEC2.Discrim_1.SEC12.SEC2.BDY.Crossvalidation_Error_Counts.0" hidden="1">"'&lt;ContentLocation path=""F0.SEC2.Discrim_1.SEC12.SEC2.BDY.Crossvalidation_Error_Counts"" rsid=""263664061"" tag=""ROM"" fid=""0""&gt;_x000D_
  &lt;param n=""_NumRows"" v=""4"" /&gt;_x000D_
  &lt;param n=""_NumCols"" v=""5"" /&gt;_x000D_
  &lt;param n=""tableSig"" v=""R:R=4:C=5:FCR=3:FCC'"</definedName>
    <definedName name="_AMO_ContentLocation_263664061_ROM_F0.SEC2.Discrim_1.SEC12.SEC2.BDY.Crossvalidation_Error_Counts.1" hidden="1">"'=1:RSP.1=1,H,5"" /&gt;_x000D_
  &lt;param n=""leftMargin"" v=""4"" /&gt;_x000D_
&lt;/ContentLocation&gt;'"</definedName>
    <definedName name="_AMO_ContentLocation_263664061_ROM_F0.SEC2.Discrim_1.SEC12.SEC2.BDY.Crossvalidation_Number_Classified" hidden="1">"'Partitions:2'"</definedName>
    <definedName name="_AMO_ContentLocation_263664061_ROM_F0.SEC2.Discrim_1.SEC12.SEC2.BDY.Crossvalidation_Number_Classified.0" hidden="1">"'&lt;ContentLocation path=""F0.SEC2.Discrim_1.SEC12.SEC2.BDY.Crossvalidation_Number_Classified"" rsid=""263664061"" tag=""ROM"" fid=""0""&gt;_x000D_
  &lt;param n=""_NumRows"" v=""12"" /&gt;_x000D_
  &lt;param n=""_NumCols"" v=""5"" /&gt;_x000D_
  &lt;param n=""tableSig"" v=""R:R=7:C=5:FCR='"</definedName>
    <definedName name="_AMO_ContentLocation_263664061_ROM_F0.SEC2.Discrim_1.SEC12.SEC2.BDY.Crossvalidation_Number_Classified.1" hidden="1">"'3:FCC=1:RM=1,1,2,2,2,2,2:RSP.1=1,H,5"" /&gt;_x000D_
  &lt;param n=""leftMargin"" v=""4"" /&gt;_x000D_
&lt;/ContentLocation&gt;'"</definedName>
    <definedName name="_AMO_ContentLocation_263664061_ROM_F0.SEC2.Discrim_1.SEC12.SEC2.FTR.Crossvalidation" hidden="1">"'&lt;ContentLocation path=""F0.SEC2.Discrim_1.SEC12.SEC2.FTR.Crossvalidation"" rsid=""263664061"" tag=""ROM"" fid=""0""&gt;_x000D_
  &lt;param n=""_NumRows"" v=""1"" /&gt;_x000D_
  &lt;param n=""_NumCols"" v=""14"" /&gt;_x000D_
&lt;/ContentLocation&gt;'"</definedName>
    <definedName name="_AMO_ContentLocation_263664061_ROM_F0.SEC2.Discrim_1.SEC12.SEC2.HDR.Crossvalidation" hidden="1">"'&lt;ContentLocation path=""F0.SEC2.Discrim_1.SEC12.SEC2.HDR.Crossvalidation"" rsid=""263664061"" tag=""ROM"" fid=""0""&gt;_x000D_
  &lt;param n=""_NumRows"" v=""2"" /&gt;_x000D_
  &lt;param n=""_NumCols"" v=""14"" /&gt;_x000D_
&lt;/ContentLocation&gt;'"</definedName>
    <definedName name="_AMO_ContentLocation_263664061_ROM_F0.SEC2.Discrim_1.SEC13.HDR.Crossvalidation" hidden="1">"'&lt;ContentLocation path=""F0.SEC2.Discrim_1.SEC13.HDR.Crossvalidation"" rsid=""263664061"" tag=""ROM"" fid=""0""&gt;_x000D_
  &lt;param n=""_NumRows"" v=""1"" /&gt;_x000D_
  &lt;param n=""_NumCols"" v=""14"" /&gt;_x000D_
&lt;/ContentLocation&gt;'"</definedName>
    <definedName name="_AMO_ContentLocation_263664061_ROM_F0.SEC2.Discrim_1.SEC13.SEC2.BDY.Crossvalidation_Average_Posteriors" hidden="1">"'Partitions:2'"</definedName>
    <definedName name="_AMO_ContentLocation_263664061_ROM_F0.SEC2.Discrim_1.SEC13.SEC2.BDY.Crossvalidation_Average_Posteriors.0" hidden="1">"'&lt;ContentLocation path=""F0.SEC2.Discrim_1.SEC13.SEC2.BDY.Crossvalidation_Average_Posteriors"" rsid=""263664061"" tag=""ROM"" fid=""0""&gt;_x000D_
  &lt;param n=""_NumRows"" v=""12"" /&gt;_x000D_
  &lt;param n=""_NumCols"" v=""4"" /&gt;_x000D_
  &lt;param n=""tableSig"" v=""R:R=7:C=4:FCR'"</definedName>
    <definedName name="_AMO_ContentLocation_263664061_ROM_F0.SEC2.Discrim_1.SEC13.SEC2.BDY.Crossvalidation_Average_Posteriors.1" hidden="1">"'=3:FCC=1:RM=1,1,2,2,2,2,2:RSP.1=1,H,4"" /&gt;_x000D_
  &lt;param n=""leftMargin"" v=""5"" /&gt;_x000D_
&lt;/ContentLocation&gt;'"</definedName>
    <definedName name="_AMO_ContentLocation_263664061_ROM_F0.SEC2.Discrim_1.SEC13.SEC2.BDY.Crossvalidation_Error_Rates" hidden="1">"'Partitions:2'"</definedName>
    <definedName name="_AMO_ContentLocation_263664061_ROM_F0.SEC2.Discrim_1.SEC13.SEC2.BDY.Crossvalidation_Error_Rates.0" hidden="1">"'&lt;ContentLocation path=""F0.SEC2.Discrim_1.SEC13.SEC2.BDY.Crossvalidation_Error_Rates"" rsid=""263664061"" tag=""ROM"" fid=""0""&gt;_x000D_
  &lt;param n=""_NumRows"" v=""5"" /&gt;_x000D_
  &lt;param n=""_NumCols"" v=""5"" /&gt;_x000D_
  &lt;param n=""tableSig"" v=""R:R=5:C=5:FCR=3:FCC='"</definedName>
    <definedName name="_AMO_ContentLocation_263664061_ROM_F0.SEC2.Discrim_1.SEC13.SEC2.BDY.Crossvalidation_Error_Rates.1" hidden="1">"'1:RSP.1=1,H,5"" /&gt;_x000D_
  &lt;param n=""leftMargin"" v=""4"" /&gt;_x000D_
&lt;/ContentLocation&gt;'"</definedName>
    <definedName name="_AMO_ContentLocation_263664061_ROM_F0.SEC2.Discrim_1.SEC13.SEC2.FTR.TXT1" hidden="1">"'&lt;ContentLocation path=""F0.SEC2.Discrim_1.SEC13.SEC2.FTR.TXT1"" rsid=""263664061"" tag=""ROM"" fid=""0""&gt;_x000D_
  &lt;param n=""_NumRows"" v=""1"" /&gt;_x000D_
  &lt;param n=""_NumCols"" v=""14"" /&gt;_x000D_
&lt;/ContentLocation&gt;'"</definedName>
    <definedName name="_AMO_ContentLocation_263664061_ROM_F0.SEC2.Discrim_1.SEC13.SEC2.HDR.Crossvalidation" hidden="1">"'&lt;ContentLocation path=""F0.SEC2.Discrim_1.SEC13.SEC2.HDR.Crossvalidation"" rsid=""263664061"" tag=""ROM"" fid=""0""&gt;_x000D_
  &lt;param n=""_NumRows"" v=""2"" /&gt;_x000D_
  &lt;param n=""_NumCols"" v=""14"" /&gt;_x000D_
&lt;/ContentLocation&gt;'"</definedName>
    <definedName name="_AMO_ContentLocation_263664061_ROM_F0.SEC2.Discrim_1.SEC2.BDY.Squared_Distances_Generalized_Squared_Distance_to_Group_1" hidden="1">"'Partitions:2'"</definedName>
    <definedName name="_AMO_ContentLocation_263664061_ROM_F0.SEC2.Discrim_1.SEC2.BDY.Squared_Distances_Generalized_Squared_Distance_to_Group_1.0" hidden="1">"'&lt;ContentLocation path=""F0.SEC2.Discrim_1.SEC2.BDY.Squared_Distances_Generalized_Squared_Distance_to_Group_1"" rsid=""263664061"" tag=""ROM"" fid=""0""&gt;_x000D_
  &lt;param n=""_NumRows"" v=""5"" /&gt;_x000D_
  &lt;param n=""_NumCols"" v=""4"" /&gt;_x000D_
  &lt;param n=""tableSig"" '"</definedName>
    <definedName name="_AMO_ContentLocation_263664061_ROM_F0.SEC2.Discrim_1.SEC2.BDY.Squared_Distances_Generalized_Squared_Distance_to_Group_1.1" hidden="1">"'v=""R:R=5:C=4:FCR=3:FCC=1:RSP.1=1,H,4"" /&gt;_x000D_
  &lt;param n=""leftMargin"" v=""5"" /&gt;_x000D_
&lt;/ContentLocation&gt;'"</definedName>
    <definedName name="_AMO_ContentLocation_263664061_ROM_F0.SEC2.Discrim_1.SEC2.FTR.TXT1" hidden="1">"'&lt;ContentLocation path=""F0.SEC2.Discrim_1.SEC2.FTR.TXT1"" rsid=""263664061"" tag=""ROM"" fid=""0""&gt;_x000D_
  &lt;param n=""_NumRows"" v=""1"" /&gt;_x000D_
  &lt;param n=""_NumCols"" v=""14"" /&gt;_x000D_
&lt;/ContentLocation&gt;'"</definedName>
    <definedName name="_AMO_ContentLocation_263664061_ROM_F0.SEC2.Discrim_1.SEC2.HDR.TXT1" hidden="1">"'&lt;ContentLocation path=""F0.SEC2.Discrim_1.SEC2.HDR.TXT1"" rsid=""263664061"" tag=""ROM"" fid=""0""&gt;_x000D_
  &lt;param n=""_NumRows"" v=""1"" /&gt;_x000D_
  &lt;param n=""_NumCols"" v=""14"" /&gt;_x000D_
&lt;/ContentLocation&gt;'"</definedName>
    <definedName name="_AMO_ContentLocation_263664061_ROM_F0.SEC2.Discrim_1.SEC3.BDY.Average_R_Square" hidden="1">"'Partitions:2'"</definedName>
    <definedName name="_AMO_ContentLocation_263664061_ROM_F0.SEC2.Discrim_1.SEC3.BDY.Average_R_Square.0" hidden="1">"'&lt;ContentLocation path=""F0.SEC2.Discrim_1.SEC3.BDY.Average_R_Square"" rsid=""263664061"" tag=""ROM"" fid=""0""&gt;_x000D_
  &lt;param n=""_NumRows"" v=""3"" /&gt;_x000D_
  &lt;param n=""_NumCols"" v=""2"" /&gt;_x000D_
  &lt;param n=""tableSig"" v=""R:R=3:C=2:FCR=2:FCC=1:RSP.1=1,H,2"" /'"</definedName>
    <definedName name="_AMO_ContentLocation_263664061_ROM_F0.SEC2.Discrim_1.SEC3.BDY.Average_R_Square.1" hidden="1">"'&gt;_x000D_
  &lt;param n=""leftMargin"" v=""6"" /&gt;_x000D_
&lt;/ContentLocation&gt;'"</definedName>
    <definedName name="_AMO_ContentLocation_263664061_ROM_F0.SEC2.Discrim_1.SEC3.BDY.Multivariate_Statistics" hidden="1">"'Partitions:2'"</definedName>
    <definedName name="_AMO_ContentLocation_263664061_ROM_F0.SEC2.Discrim_1.SEC3.BDY.Multivariate_Statistics.0" hidden="1">"'&lt;ContentLocation path=""F0.SEC2.Discrim_1.SEC3.BDY.Multivariate_Statistics"" rsid=""263664061"" tag=""ROM"" fid=""0""&gt;_x000D_
  &lt;param n=""_NumRows"" v=""9"" /&gt;_x000D_
  &lt;param n=""_NumCols"" v=""6"" /&gt;_x000D_
  &lt;param n=""tableSig"" v=""R:R=9:C=6:FCR=4:FCC=1:RSP.1=1,'"</definedName>
    <definedName name="_AMO_ContentLocation_263664061_ROM_F0.SEC2.Discrim_1.SEC3.BDY.Multivariate_Statistics.1" hidden="1">"'H,6:RSP.2=1,H,6"" /&gt;_x000D_
  &lt;param n=""leftMargin"" v=""4"" /&gt;_x000D_
&lt;/ContentLocation&gt;'"</definedName>
    <definedName name="_AMO_ContentLocation_263664061_ROM_F0.SEC2.Discrim_1.SEC3.BDY.Univariate_Test_Statistics" hidden="1">"'Partitions:2'"</definedName>
    <definedName name="_AMO_ContentLocation_263664061_ROM_F0.SEC2.Discrim_1.SEC3.BDY.Univariate_Test_Statistics.0" hidden="1">"'&lt;ContentLocation path=""F0.SEC2.Discrim_1.SEC3.BDY.Univariate_Test_Statistics"" rsid=""263664061"" tag=""ROM"" fid=""0""&gt;_x000D_
  &lt;param n=""_NumRows"" v=""6"" /&gt;_x000D_
  &lt;param n=""_NumCols"" v=""8"" /&gt;_x000D_
  &lt;param n=""tableSig"" v=""R:R=6:C=8:FCR=4:FCC=1:RSP.1'"</definedName>
    <definedName name="_AMO_ContentLocation_263664061_ROM_F0.SEC2.Discrim_1.SEC3.BDY.Univariate_Test_Statistics.1" hidden="1">"'=1,H,8:RSP.2=1,H,8"" /&gt;_x000D_
  &lt;param n=""leftMargin"" v=""3"" /&gt;_x000D_
&lt;/ContentLocation&gt;'"</definedName>
    <definedName name="_AMO_ContentLocation_263664061_ROM_F0.SEC2.Discrim_1.SEC3.FTR.TXT1" hidden="1">"'&lt;ContentLocation path=""F0.SEC2.Discrim_1.SEC3.FTR.TXT1"" rsid=""263664061"" tag=""ROM"" fid=""0""&gt;_x000D_
  &lt;param n=""_NumRows"" v=""1"" /&gt;_x000D_
  &lt;param n=""_NumCols"" v=""14"" /&gt;_x000D_
&lt;/ContentLocation&gt;'"</definedName>
    <definedName name="_AMO_ContentLocation_263664061_ROM_F0.SEC2.Discrim_1.SEC3.HDR.TXT1" hidden="1">"'&lt;ContentLocation path=""F0.SEC2.Discrim_1.SEC3.HDR.TXT1"" rsid=""263664061"" tag=""ROM"" fid=""0""&gt;_x000D_
  &lt;param n=""_NumRows"" v=""1"" /&gt;_x000D_
  &lt;param n=""_NumCols"" v=""14"" /&gt;_x000D_
&lt;/ContentLocation&gt;'"</definedName>
    <definedName name="_AMO_ContentLocation_263664061_ROM_F0.SEC2.Discrim_1.SEC4.HDR.TXT1" hidden="1">"'&lt;ContentLocation path=""F0.SEC2.Discrim_1.SEC4.HDR.TXT1"" rsid=""263664061"" tag=""ROM"" fid=""0""&gt;_x000D_
  &lt;param n=""_NumRows"" v=""1"" /&gt;_x000D_
  &lt;param n=""_NumCols"" v=""14"" /&gt;_x000D_
&lt;/ContentLocation&gt;'"</definedName>
    <definedName name="_AMO_ContentLocation_263664061_ROM_F0.SEC2.Discrim_1.SEC4.SEC2.BDY.Canonical_Analysis_Canonical_Correlations" hidden="1">"'Partitions:2'"</definedName>
    <definedName name="_AMO_ContentLocation_263664061_ROM_F0.SEC2.Discrim_1.SEC4.SEC2.BDY.Canonical_Analysis_Canonical_Correlations.0" hidden="1">"'&lt;ContentLocation path=""F0.SEC2.Discrim_1.SEC4.SEC2.BDY.Canonical_Analysis_Canonical_Correlations"" rsid=""263664061"" tag=""ROM"" fid=""0""&gt;_x000D_
  &lt;param n=""_NumRows"" v=""4"" /&gt;_x000D_
  &lt;param n=""_NumCols"" v=""14"" /&gt;_x000D_
  &lt;param n=""tableSig"" v=""R:R=4:C'"</definedName>
    <definedName name="_AMO_ContentLocation_263664061_ROM_F0.SEC2.Discrim_1.SEC4.SEC2.BDY.Canonical_Analysis_Canonical_Correlations.1" hidden="1">"'=14:FCR=3:FCC=1:RSP.1=1,V,2;2,V,2;3,V,2;4,V,2;5,V,2;6,H,4;10,H,5"" /&gt;_x000D_
  &lt;param n=""leftMargin"" v=""0"" /&gt;_x000D_
&lt;/ContentLocation&gt;'"</definedName>
    <definedName name="_AMO_ContentLocation_263664061_ROM_F0.SEC2.Discrim_1.SEC4.SEC2.FTR.Canonical_Analysis" hidden="1">"'&lt;ContentLocation path=""F0.SEC2.Discrim_1.SEC4.SEC2.FTR.Canonical_Analysis"" rsid=""263664061"" tag=""ROM"" fid=""0""&gt;_x000D_
  &lt;param n=""_NumRows"" v=""1"" /&gt;_x000D_
  &lt;param n=""_NumCols"" v=""14"" /&gt;_x000D_
&lt;/ContentLocation&gt;'"</definedName>
    <definedName name="_AMO_ContentLocation_263664061_ROM_F0.SEC2.Discrim_1.SEC4.SEC2.HDR.TXT1" hidden="1">"'&lt;ContentLocation path=""F0.SEC2.Discrim_1.SEC4.SEC2.HDR.TXT1"" rsid=""263664061"" tag=""ROM"" fid=""0""&gt;_x000D_
  &lt;param n=""_NumRows"" v=""1"" /&gt;_x000D_
  &lt;param n=""_NumCols"" v=""14"" /&gt;_x000D_
&lt;/ContentLocation&gt;'"</definedName>
    <definedName name="_AMO_ContentLocation_263664061_ROM_F0.SEC2.Discrim_1.SEC5.HDR.Canonical_Analysis" hidden="1">"'&lt;ContentLocation path=""F0.SEC2.Discrim_1.SEC5.HDR.Canonical_Analysis"" rsid=""263664061"" tag=""ROM"" fid=""0""&gt;_x000D_
  &lt;param n=""_NumRows"" v=""1"" /&gt;_x000D_
  &lt;param n=""_NumCols"" v=""14"" /&gt;_x000D_
&lt;/ContentLocation&gt;'"</definedName>
    <definedName name="_AMO_ContentLocation_263664061_ROM_F0.SEC2.Discrim_1.SEC5.SEC2.BDY.Canonical_Analysis_Structure_Between_Canonical_Structure" hidden="1">"'Partitions:2'"</definedName>
    <definedName name="_AMO_ContentLocation_263664061_ROM_F0.SEC2.Discrim_1.SEC5.SEC2.BDY.Canonical_Analysis_Structure_Between_Canonical_Structure.0" hidden="1">"'&lt;ContentLocation path=""F0.SEC2.Discrim_1.SEC5.SEC2.BDY.Canonical_Analysis_Structure_Between_Canonical_Structure"" rsid=""263664061"" tag=""ROM"" fid=""0""&gt;_x000D_
  &lt;param n=""_NumRows"" v=""5"" /&gt;_x000D_
  &lt;param n=""_NumCols"" v=""3"" /&gt;_x000D_
  &lt;param n=""tableS'"</definedName>
    <definedName name="_AMO_ContentLocation_263664061_ROM_F0.SEC2.Discrim_1.SEC5.SEC2.BDY.Canonical_Analysis_Structure_Between_Canonical_Structure.1" hidden="1">"'ig"" v=""R:R=5:C=3:FCR=3:FCC=1:RSP.1=1,H,3"" /&gt;_x000D_
  &lt;param n=""leftMargin"" v=""5"" /&gt;_x000D_
&lt;/ContentLocation&gt;'"</definedName>
    <definedName name="_AMO_ContentLocation_263664061_ROM_F0.SEC2.Discrim_1.SEC5.SEC2.BDY.Canonical_Analysis_Structure_Pooled_Within_Canonical_Structure" hidden="1">"'Partitions:2'"</definedName>
    <definedName name="_AMO_ContentLocation_263664061_ROM_F0.SEC2.Discrim_1.SEC5.SEC2.BDY.Canonical_Analysis_Structure_Pooled_Within_Canonical_Structure.0" hidden="1">"'&lt;ContentLocation path=""F0.SEC2.Discrim_1.SEC5.SEC2.BDY.Canonical_Analysis_Structure_Pooled_Within_Canonical_Structure"" rsid=""263664061"" tag=""ROM"" fid=""0""&gt;_x000D_
  &lt;param n=""_NumRows"" v=""5"" /&gt;_x000D_
  &lt;param n=""_NumCols"" v=""3"" /&gt;_x000D_
  &lt;param n=""'"</definedName>
    <definedName name="_AMO_ContentLocation_263664061_ROM_F0.SEC2.Discrim_1.SEC5.SEC2.BDY.Canonical_Analysis_Structure_Pooled_Within_Canonical_Structure.1" hidden="1">"'tableSig"" v=""R:R=5:C=3:FCR=3:FCC=1:RSP.1=1,H,3"" /&gt;_x000D_
  &lt;param n=""leftMargin"" v=""5"" /&gt;_x000D_
&lt;/ContentLocation&gt;'"</definedName>
    <definedName name="_AMO_ContentLocation_263664061_ROM_F0.SEC2.Discrim_1.SEC5.SEC2.BDY.Canonical_Analysis_Structure_Total_Canonical_Structure" hidden="1">"'Partitions:2'"</definedName>
    <definedName name="_AMO_ContentLocation_263664061_ROM_F0.SEC2.Discrim_1.SEC5.SEC2.BDY.Canonical_Analysis_Structure_Total_Canonical_Structure.0" hidden="1">"'&lt;ContentLocation path=""F0.SEC2.Discrim_1.SEC5.SEC2.BDY.Canonical_Analysis_Structure_Total_Canonical_Structure"" rsid=""263664061"" tag=""ROM"" fid=""0""&gt;_x000D_
  &lt;param n=""_NumRows"" v=""5"" /&gt;_x000D_
  &lt;param n=""_NumCols"" v=""3"" /&gt;_x000D_
  &lt;param n=""tableSig'"</definedName>
    <definedName name="_AMO_ContentLocation_263664061_ROM_F0.SEC2.Discrim_1.SEC5.SEC2.BDY.Canonical_Analysis_Structure_Total_Canonical_Structure.1" hidden="1">"'"" v=""R:R=5:C=3:FCR=3:FCC=1:RSP.1=1,H,3"" /&gt;_x000D_
  &lt;param n=""leftMargin"" v=""5"" /&gt;_x000D_
&lt;/ContentLocation&gt;'"</definedName>
    <definedName name="_AMO_ContentLocation_263664061_ROM_F0.SEC2.Discrim_1.SEC5.SEC2.FTR.Canonical_Analysis" hidden="1">"'&lt;ContentLocation path=""F0.SEC2.Discrim_1.SEC5.SEC2.FTR.Canonical_Analysis"" rsid=""263664061"" tag=""ROM"" fid=""0""&gt;_x000D_
  &lt;param n=""_NumRows"" v=""1"" /&gt;_x000D_
  &lt;param n=""_NumCols"" v=""14"" /&gt;_x000D_
&lt;/ContentLocation&gt;'"</definedName>
    <definedName name="_AMO_ContentLocation_263664061_ROM_F0.SEC2.Discrim_1.SEC5.SEC2.HDR.Canonical_Analysis" hidden="1">"'&lt;ContentLocation path=""F0.SEC2.Discrim_1.SEC5.SEC2.HDR.Canonical_Analysis"" rsid=""263664061"" tag=""ROM"" fid=""0""&gt;_x000D_
  &lt;param n=""_NumRows"" v=""1"" /&gt;_x000D_
  &lt;param n=""_NumCols"" v=""14"" /&gt;_x000D_
&lt;/ContentLocation&gt;'"</definedName>
    <definedName name="_AMO_ContentLocation_263664061_ROM_F0.SEC2.Discrim_1.SEC6.HDR.Canonical_Analysis" hidden="1">"'&lt;ContentLocation path=""F0.SEC2.Discrim_1.SEC6.HDR.Canonical_Analysis"" rsid=""263664061"" tag=""ROM"" fid=""0""&gt;_x000D_
  &lt;param n=""_NumRows"" v=""1"" /&gt;_x000D_
  &lt;param n=""_NumCols"" v=""14"" /&gt;_x000D_
&lt;/ContentLocation&gt;'"</definedName>
    <definedName name="_AMO_ContentLocation_263664061_ROM_F0.SEC2.Discrim_1.SEC6.SEC2.BDY.Canonical_Analysis_Class_Means_on_Canonical_Variables" hidden="1">"'Partitions:2'"</definedName>
    <definedName name="_AMO_ContentLocation_263664061_ROM_F0.SEC2.Discrim_1.SEC6.SEC2.BDY.Canonical_Analysis_Class_Means_on_Canonical_Variables.0" hidden="1">"'&lt;ContentLocation path=""F0.SEC2.Discrim_1.SEC6.SEC2.BDY.Canonical_Analysis_Class_Means_on_Canonical_Variables"" rsid=""263664061"" tag=""ROM"" fid=""0""&gt;_x000D_
  &lt;param n=""_NumRows"" v=""5"" /&gt;_x000D_
  &lt;param n=""_NumCols"" v=""3"" /&gt;_x000D_
  &lt;param n=""tableSig""'"</definedName>
    <definedName name="_AMO_ContentLocation_263664061_ROM_F0.SEC2.Discrim_1.SEC6.SEC2.BDY.Canonical_Analysis_Class_Means_on_Canonical_Variables.1" hidden="1">"' v=""R:R=5:C=3:FCR=3:FCC=1:RSP.1=1,H,3"" /&gt;_x000D_
  &lt;param n=""leftMargin"" v=""5"" /&gt;_x000D_
&lt;/ContentLocation&gt;'"</definedName>
    <definedName name="_AMO_ContentLocation_263664061_ROM_F0.SEC2.Discrim_1.SEC6.SEC2.BDY.Canonical_Analysis_Coefficients_Pooled_Within_Class_Standardized_Canonical_Coefficients" hidden="1">"'Partitions:2'"</definedName>
    <definedName name="_AMO_ContentLocation_263664061_ROM_F0.SEC2.Discrim_1.SEC6.SEC2.BDY.Canonical_Analysis_Coefficients_Pooled_Within_Class_Standardized_Canonical_Coefficients.0" hidden="1">"'&lt;ContentLocation path=""F0.SEC2.Discrim_1.SEC6.SEC2.BDY.Canonical_Analysis_Coefficients_Pooled_Within_Class_Standardized_Canonical_Coefficients"" rsid=""263664061"" tag=""ROM"" fid=""0""&gt;_x000D_
  &lt;param n=""_NumRows"" v=""5"" /&gt;_x000D_
  &lt;param n=""_NumCols"" '"</definedName>
    <definedName name="_AMO_ContentLocation_263664061_ROM_F0.SEC2.Discrim_1.SEC6.SEC2.BDY.Canonical_Analysis_Coefficients_Pooled_Within_Class_Standardized_Canonical_Coefficients.1" hidden="1">"'v=""3"" /&gt;_x000D_
  &lt;param n=""tableSig"" v=""R:R=5:C=3:FCR=3:FCC=1:RSP.1=1,H,3"" /&gt;_x000D_
  &lt;param n=""leftMargin"" v=""5"" /&gt;_x000D_
&lt;/ContentLocation&gt;'"</definedName>
    <definedName name="_AMO_ContentLocation_263664061_ROM_F0.SEC2.Discrim_1.SEC6.SEC2.BDY.Canonical_Analysis_Coefficients_Raw_Canonical_Coefficients" hidden="1">"'Partitions:2'"</definedName>
    <definedName name="_AMO_ContentLocation_263664061_ROM_F0.SEC2.Discrim_1.SEC6.SEC2.BDY.Canonical_Analysis_Coefficients_Raw_Canonical_Coefficients.0" hidden="1">"'&lt;ContentLocation path=""F0.SEC2.Discrim_1.SEC6.SEC2.BDY.Canonical_Analysis_Coefficients_Raw_Canonical_Coefficients"" rsid=""263664061"" tag=""ROM"" fid=""0""&gt;_x000D_
  &lt;param n=""_NumRows"" v=""5"" /&gt;_x000D_
  &lt;param n=""_NumCols"" v=""3"" /&gt;_x000D_
  &lt;param n=""tabl'"</definedName>
    <definedName name="_AMO_ContentLocation_263664061_ROM_F0.SEC2.Discrim_1.SEC6.SEC2.BDY.Canonical_Analysis_Coefficients_Raw_Canonical_Coefficients.1" hidden="1">"'eSig"" v=""R:R=5:C=3:FCR=3:FCC=1:RSP.1=1,H,3"" /&gt;_x000D_
  &lt;param n=""leftMargin"" v=""5"" /&gt;_x000D_
&lt;/ContentLocation&gt;'"</definedName>
    <definedName name="_AMO_ContentLocation_263664061_ROM_F0.SEC2.Discrim_1.SEC6.SEC2.BDY.Canonical_Analysis_Coefficients_Total_Sample_Standardized_Canonical_Coefficients" hidden="1">"'Partitions:2'"</definedName>
    <definedName name="_AMO_ContentLocation_263664061_ROM_F0.SEC2.Discrim_1.SEC6.SEC2.BDY.Canonical_Analysis_Coefficients_Total_Sample_Standardized_Canonical_Coefficients.0" hidden="1">"'&lt;ContentLocation path=""F0.SEC2.Discrim_1.SEC6.SEC2.BDY.Canonical_Analysis_Coefficients_Total_Sample_Standardized_Canonical_Coefficients"" rsid=""263664061"" tag=""ROM"" fid=""0""&gt;_x000D_
  &lt;param n=""_NumRows"" v=""5"" /&gt;_x000D_
  &lt;param n=""_NumCols"" v=""3"" '"</definedName>
    <definedName name="_AMO_ContentLocation_263664061_ROM_F0.SEC2.Discrim_1.SEC6.SEC2.BDY.Canonical_Analysis_Coefficients_Total_Sample_Standardized_Canonical_Coefficients.1" hidden="1">"'/&gt;_x000D_
  &lt;param n=""tableSig"" v=""R:R=5:C=3:FCR=3:FCC=1:RSP.1=1,H,3"" /&gt;_x000D_
  &lt;param n=""leftMargin"" v=""5"" /&gt;_x000D_
&lt;/ContentLocation&gt;'"</definedName>
    <definedName name="_AMO_ContentLocation_263664061_ROM_F0.SEC2.Discrim_1.SEC6.SEC2.FTR.TXT1" hidden="1">"'&lt;ContentLocation path=""F0.SEC2.Discrim_1.SEC6.SEC2.FTR.TXT1"" rsid=""263664061"" tag=""ROM"" fid=""0""&gt;_x000D_
  &lt;param n=""_NumRows"" v=""1"" /&gt;_x000D_
  &lt;param n=""_NumCols"" v=""14"" /&gt;_x000D_
&lt;/ContentLocation&gt;'"</definedName>
    <definedName name="_AMO_ContentLocation_263664061_ROM_F0.SEC2.Discrim_1.SEC6.SEC2.HDR.Canonical_Analysis" hidden="1">"'&lt;ContentLocation path=""F0.SEC2.Discrim_1.SEC6.SEC2.HDR.Canonical_Analysis"" rsid=""263664061"" tag=""ROM"" fid=""0""&gt;_x000D_
  &lt;param n=""_NumRows"" v=""1"" /&gt;_x000D_
  &lt;param n=""_NumCols"" v=""14"" /&gt;_x000D_
&lt;/ContentLocation&gt;'"</definedName>
    <definedName name="_AMO_ContentLocation_263664061_ROM_F0.SEC2.Discrim_1.SEC7.BDY.Linear_Discriminant_Function" hidden="1">"'Partitions:2'"</definedName>
    <definedName name="_AMO_ContentLocation_263664061_ROM_F0.SEC2.Discrim_1.SEC7.BDY.Linear_Discriminant_Function.0" hidden="1">"'&lt;ContentLocation path=""F0.SEC2.Discrim_1.SEC7.BDY.Linear_Discriminant_Function"" rsid=""263664061"" tag=""ROM"" fid=""0""&gt;_x000D_
  &lt;param n=""_NumRows"" v=""6"" /&gt;_x000D_
  &lt;param n=""_NumCols"" v=""4"" /&gt;_x000D_
  &lt;param n=""tableSig"" v=""R:R=6:C=4:FCR=3:FCC=1:RSP'"</definedName>
    <definedName name="_AMO_ContentLocation_263664061_ROM_F0.SEC2.Discrim_1.SEC7.BDY.Linear_Discriminant_Function.1" hidden="1">"'.1=1,H,4"" /&gt;_x000D_
  &lt;param n=""leftMargin"" v=""5"" /&gt;_x000D_
&lt;/ContentLocation&gt;'"</definedName>
    <definedName name="_AMO_ContentLocation_263664061_ROM_F0.SEC2.Discrim_1.SEC7.FTR.TXT1" hidden="1">"'&lt;ContentLocation path=""F0.SEC2.Discrim_1.SEC7.FTR.TXT1"" rsid=""263664061"" tag=""ROM"" fid=""0""&gt;_x000D_
  &lt;param n=""_NumRows"" v=""1"" /&gt;_x000D_
  &lt;param n=""_NumCols"" v=""14"" /&gt;_x000D_
&lt;/ContentLocation&gt;'"</definedName>
    <definedName name="_AMO_ContentLocation_263664061_ROM_F0.SEC2.Discrim_1.SEC7.HDR.TXT1" hidden="1">"'&lt;ContentLocation path=""F0.SEC2.Discrim_1.SEC7.HDR.TXT1"" rsid=""263664061"" tag=""ROM"" fid=""0""&gt;_x000D_
  &lt;param n=""_NumRows"" v=""1"" /&gt;_x000D_
  &lt;param n=""_NumCols"" v=""14"" /&gt;_x000D_
&lt;/ContentLocation&gt;'"</definedName>
    <definedName name="_AMO_ContentLocation_263664061_ROM_F0.SEC2.Discrim_1.SEC8.HDR.TXT1" hidden="1">"'&lt;ContentLocation path=""F0.SEC2.Discrim_1.SEC8.HDR.TXT1"" rsid=""263664061"" tag=""ROM"" fid=""0""&gt;_x000D_
  &lt;param n=""_NumRows"" v=""1"" /&gt;_x000D_
  &lt;param n=""_NumCols"" v=""14"" /&gt;_x000D_
&lt;/ContentLocation&gt;'"</definedName>
    <definedName name="_AMO_ContentLocation_263664061_ROM_F0.SEC2.Discrim_1.SEC8.SEC2.BDY.Resubstitution_Posteriors" hidden="1">"'Partitions:2'"</definedName>
    <definedName name="_AMO_ContentLocation_263664061_ROM_F0.SEC2.Discrim_1.SEC8.SEC2.BDY.Resubstitution_Posteriors.0" hidden="1">"'&lt;ContentLocation path=""F0.SEC2.Discrim_1.SEC8.SEC2.BDY.Resubstitution_Posteriors"" rsid=""263664061"" tag=""ROM"" fid=""0""&gt;_x000D_
  &lt;param n=""_NumRows"" v=""178"" /&gt;_x000D_
  &lt;param n=""_NumCols"" v=""7"" /&gt;_x000D_
  &lt;param n=""tableSig"" v=""R:R=178:C=7:FCR=3:FCC='"</definedName>
    <definedName name="_AMO_ContentLocation_263664061_ROM_F0.SEC2.Discrim_1.SEC8.SEC2.BDY.Resubstitution_Posteriors.1" hidden="1">"'1:RSP.1=1,H,7:RSP.2=3,H,2"" /&gt;_x000D_
  &lt;param n=""leftMargin"" v=""3"" /&gt;_x000D_
&lt;/ContentLocation&gt;'"</definedName>
    <definedName name="_AMO_ContentLocation_263664061_ROM_F0.SEC2.Discrim_1.SEC8.SEC2.HDR.TXT1" hidden="1">"'&lt;ContentLocation path=""F0.SEC2.Discrim_1.SEC8.SEC2.HDR.TXT1"" rsid=""263664061"" tag=""ROM"" fid=""0""&gt;_x000D_
  &lt;param n=""_NumRows"" v=""2"" /&gt;_x000D_
  &lt;param n=""_NumCols"" v=""14"" /&gt;_x000D_
&lt;/ContentLocation&gt;'"</definedName>
    <definedName name="_AMO_ContentLocation_263664061_ROM_F0.SEC2.Discrim_1.SEC8.SEC2.SEC3.FTR.Resubstitution" hidden="1">"'&lt;ContentLocation path=""F0.SEC2.Discrim_1.SEC8.SEC2.SEC3.FTR.Resubstitution"" rsid=""263664061"" tag=""ROM"" fid=""0""&gt;_x000D_
  &lt;param n=""_NumRows"" v=""1"" /&gt;_x000D_
  &lt;param n=""_NumCols"" v=""14"" /&gt;_x000D_
&lt;/ContentLocation&gt;'"</definedName>
    <definedName name="_AMO_ContentLocation_263664061_ROM_F0.SEC2.Discrim_1.SEC8.SEC2.SEC3.HDR.Resubstitution_Posteriors" hidden="1">"'&lt;ContentLocation path=""F0.SEC2.Discrim_1.SEC8.SEC2.SEC3.HDR.Resubstitution_Posteriors"" rsid=""263664061"" tag=""ROM"" fid=""0""&gt;_x000D_
  &lt;param n=""_NumRows"" v=""1"" /&gt;_x000D_
  &lt;param n=""_NumCols"" v=""14"" /&gt;_x000D_
&lt;/ContentLocation&gt;'"</definedName>
    <definedName name="_AMO_ContentLocation_263664061_ROM_F0.SEC2.Discrim_1.SEC9.HDR.Resubstitution" hidden="1">"'&lt;ContentLocation path=""F0.SEC2.Discrim_1.SEC9.HDR.Resubstitution"" rsid=""263664061"" tag=""ROM"" fid=""0""&gt;_x000D_
  &lt;param n=""_NumRows"" v=""1"" /&gt;_x000D_
  &lt;param n=""_NumCols"" v=""14"" /&gt;_x000D_
&lt;/ContentLocation&gt;'"</definedName>
    <definedName name="_AMO_ContentLocation_263664061_ROM_F0.SEC2.Discrim_1.SEC9.SEC2.BDY.Resubstitution_Error_Counts" hidden="1">"'Partitions:2'"</definedName>
    <definedName name="_AMO_ContentLocation_263664061_ROM_F0.SEC2.Discrim_1.SEC9.SEC2.BDY.Resubstitution_Error_Counts.0" hidden="1">"'&lt;ContentLocation path=""F0.SEC2.Discrim_1.SEC9.SEC2.BDY.Resubstitution_Error_Counts"" rsid=""263664061"" tag=""ROM"" fid=""0""&gt;_x000D_
  &lt;param n=""_NumRows"" v=""4"" /&gt;_x000D_
  &lt;param n=""_NumCols"" v=""5"" /&gt;_x000D_
  &lt;param n=""tableSig"" v=""R:R=4:C=5:FCR=3:FCC=1'"</definedName>
    <definedName name="_AMO_ContentLocation_263664061_ROM_F0.SEC2.Discrim_1.SEC9.SEC2.BDY.Resubstitution_Error_Counts.1" hidden="1">"':RSP.1=1,H,5"" /&gt;_x000D_
  &lt;param n=""leftMargin"" v=""4"" /&gt;_x000D_
&lt;/ContentLocation&gt;'"</definedName>
    <definedName name="_AMO_ContentLocation_263664061_ROM_F0.SEC2.Discrim_1.SEC9.SEC2.BDY.Resubstitution_Number_Classified" hidden="1">"'Partitions:2'"</definedName>
    <definedName name="_AMO_ContentLocation_263664061_ROM_F0.SEC2.Discrim_1.SEC9.SEC2.BDY.Resubstitution_Number_Classified.0" hidden="1">"'&lt;ContentLocation path=""F0.SEC2.Discrim_1.SEC9.SEC2.BDY.Resubstitution_Number_Classified"" rsid=""263664061"" tag=""ROM"" fid=""0""&gt;_x000D_
  &lt;param n=""_NumRows"" v=""12"" /&gt;_x000D_
  &lt;param n=""_NumCols"" v=""5"" /&gt;_x000D_
  &lt;param n=""tableSig"" v=""R:R=7:C=5:FCR=3:'"</definedName>
    <definedName name="_AMO_ContentLocation_263664061_ROM_F0.SEC2.Discrim_1.SEC9.SEC2.BDY.Resubstitution_Number_Classified.1" hidden="1">"'FCC=1:RM=1,1,2,2,2,2,2:RSP.1=1,H,5"" /&gt;_x000D_
  &lt;param n=""leftMargin"" v=""4"" /&gt;_x000D_
&lt;/ContentLocation&gt;'"</definedName>
    <definedName name="_AMO_ContentLocation_263664061_ROM_F0.SEC2.Discrim_1.SEC9.SEC2.FTR.Resubstitution" hidden="1">"'&lt;ContentLocation path=""F0.SEC2.Discrim_1.SEC9.SEC2.FTR.Resubstitution"" rsid=""263664061"" tag=""ROM"" fid=""0""&gt;_x000D_
  &lt;param n=""_NumRows"" v=""1"" /&gt;_x000D_
  &lt;param n=""_NumCols"" v=""14"" /&gt;_x000D_
&lt;/ContentLocation&gt;'"</definedName>
    <definedName name="_AMO_ContentLocation_263664061_ROM_F0.SEC2.Discrim_1.SEC9.SEC2.HDR.Resubstitution" hidden="1">"'&lt;ContentLocation path=""F0.SEC2.Discrim_1.SEC9.SEC2.HDR.Resubstitution"" rsid=""263664061"" tag=""ROM"" fid=""0""&gt;_x000D_
  &lt;param n=""_NumRows"" v=""2"" /&gt;_x000D_
  &lt;param n=""_NumCols"" v=""14"" /&gt;_x000D_
&lt;/ContentLocation&gt;'"</definedName>
    <definedName name="_AMO_SingleObject_263664061_ROM_F0.SEC2.Discrim_1.SEC1.BDY.Class_Levels" hidden="1">#REF!</definedName>
    <definedName name="_AMO_SingleObject_263664061_ROM_F0.SEC2.Discrim_1.SEC1.BDY.Counts" hidden="1">#REF!</definedName>
    <definedName name="_AMO_SingleObject_263664061_ROM_F0.SEC2.Discrim_1.SEC1.BDY.Determinant" hidden="1">#REF!</definedName>
    <definedName name="_AMO_SingleObject_263664061_ROM_F0.SEC2.Discrim_1.SEC1.BDY.Observation_Profile_for_Analysis_Data" hidden="1">#REF!</definedName>
    <definedName name="_AMO_SingleObject_263664061_ROM_F0.SEC2.Discrim_1.SEC1.FTR.TXT1" hidden="1">#REF!</definedName>
    <definedName name="_AMO_SingleObject_263664061_ROM_F0.SEC2.Discrim_1.SEC1.HDR.TXT1" hidden="1">#REF!</definedName>
    <definedName name="_AMO_SingleObject_263664061_ROM_F0.SEC2.Discrim_1.SEC10.HDR.Resubstitution" hidden="1">#REF!</definedName>
    <definedName name="_AMO_SingleObject_263664061_ROM_F0.SEC2.Discrim_1.SEC10.SEC2.BDY.Resubstitution_Average_Posteriors" hidden="1">#REF!</definedName>
    <definedName name="_AMO_SingleObject_263664061_ROM_F0.SEC2.Discrim_1.SEC10.SEC2.BDY.Resubstitution_Error_Rates" hidden="1">#REF!</definedName>
    <definedName name="_AMO_SingleObject_263664061_ROM_F0.SEC2.Discrim_1.SEC10.SEC2.FTR.TXT1" hidden="1">#REF!</definedName>
    <definedName name="_AMO_SingleObject_263664061_ROM_F0.SEC2.Discrim_1.SEC10.SEC2.HDR.Resubstitution" hidden="1">#REF!</definedName>
    <definedName name="_AMO_SingleObject_263664061_ROM_F0.SEC2.Discrim_1.SEC11.HDR.TXT1" hidden="1">#REF!</definedName>
    <definedName name="_AMO_SingleObject_263664061_ROM_F0.SEC2.Discrim_1.SEC11.SEC2.BDY.Crossvalidation_Posteriors" hidden="1">#REF!</definedName>
    <definedName name="_AMO_SingleObject_263664061_ROM_F0.SEC2.Discrim_1.SEC11.SEC2.HDR.TXT1" hidden="1">#REF!</definedName>
    <definedName name="_AMO_SingleObject_263664061_ROM_F0.SEC2.Discrim_1.SEC11.SEC2.SEC3.FTR.Crossvalidation" hidden="1">#REF!</definedName>
    <definedName name="_AMO_SingleObject_263664061_ROM_F0.SEC2.Discrim_1.SEC11.SEC2.SEC3.HDR.Crossvalidation_Posteriors" hidden="1">#REF!</definedName>
    <definedName name="_AMO_SingleObject_263664061_ROM_F0.SEC2.Discrim_1.SEC12.HDR.Crossvalidation" hidden="1">#REF!</definedName>
    <definedName name="_AMO_SingleObject_263664061_ROM_F0.SEC2.Discrim_1.SEC12.SEC2.BDY.Crossvalidation_Error_Counts" hidden="1">#REF!</definedName>
    <definedName name="_AMO_SingleObject_263664061_ROM_F0.SEC2.Discrim_1.SEC12.SEC2.BDY.Crossvalidation_Number_Classified" hidden="1">#REF!</definedName>
    <definedName name="_AMO_SingleObject_263664061_ROM_F0.SEC2.Discrim_1.SEC12.SEC2.FTR.Crossvalidation" hidden="1">#REF!</definedName>
    <definedName name="_AMO_SingleObject_263664061_ROM_F0.SEC2.Discrim_1.SEC12.SEC2.HDR.Crossvalidation" hidden="1">#REF!</definedName>
    <definedName name="_AMO_SingleObject_263664061_ROM_F0.SEC2.Discrim_1.SEC13.HDR.Crossvalidation" hidden="1">#REF!</definedName>
    <definedName name="_AMO_SingleObject_263664061_ROM_F0.SEC2.Discrim_1.SEC13.SEC2.BDY.Crossvalidation_Average_Posteriors" hidden="1">#REF!</definedName>
    <definedName name="_AMO_SingleObject_263664061_ROM_F0.SEC2.Discrim_1.SEC13.SEC2.BDY.Crossvalidation_Error_Rates" hidden="1">#REF!</definedName>
    <definedName name="_AMO_SingleObject_263664061_ROM_F0.SEC2.Discrim_1.SEC13.SEC2.FTR.TXT1" hidden="1">#REF!</definedName>
    <definedName name="_AMO_SingleObject_263664061_ROM_F0.SEC2.Discrim_1.SEC13.SEC2.HDR.Crossvalidation" hidden="1">#REF!</definedName>
    <definedName name="_AMO_SingleObject_263664061_ROM_F0.SEC2.Discrim_1.SEC2.BDY.Squared_Distances_Generalized_Squared_Distance_to_Group_1" hidden="1">#REF!</definedName>
    <definedName name="_AMO_SingleObject_263664061_ROM_F0.SEC2.Discrim_1.SEC2.FTR.TXT1" hidden="1">#REF!</definedName>
    <definedName name="_AMO_SingleObject_263664061_ROM_F0.SEC2.Discrim_1.SEC2.HDR.TXT1" hidden="1">#REF!</definedName>
    <definedName name="_AMO_SingleObject_263664061_ROM_F0.SEC2.Discrim_1.SEC3.BDY.Average_R_Square" hidden="1">#REF!</definedName>
    <definedName name="_AMO_SingleObject_263664061_ROM_F0.SEC2.Discrim_1.SEC3.BDY.Multivariate_Statistics" hidden="1">#REF!</definedName>
    <definedName name="_AMO_SingleObject_263664061_ROM_F0.SEC2.Discrim_1.SEC3.BDY.Univariate_Test_Statistics" hidden="1">#REF!</definedName>
    <definedName name="_AMO_SingleObject_263664061_ROM_F0.SEC2.Discrim_1.SEC3.FTR.TXT1" hidden="1">#REF!</definedName>
    <definedName name="_AMO_SingleObject_263664061_ROM_F0.SEC2.Discrim_1.SEC3.HDR.TXT1" hidden="1">#REF!</definedName>
    <definedName name="_AMO_SingleObject_263664061_ROM_F0.SEC2.Discrim_1.SEC4.HDR.TXT1" hidden="1">#REF!</definedName>
    <definedName name="_AMO_SingleObject_263664061_ROM_F0.SEC2.Discrim_1.SEC4.SEC2.BDY.Canonical_Analysis_Canonical_Correlations" hidden="1">#REF!</definedName>
    <definedName name="_AMO_SingleObject_263664061_ROM_F0.SEC2.Discrim_1.SEC4.SEC2.FTR.Canonical_Analysis" hidden="1">#REF!</definedName>
    <definedName name="_AMO_SingleObject_263664061_ROM_F0.SEC2.Discrim_1.SEC4.SEC2.HDR.TXT1" hidden="1">#REF!</definedName>
    <definedName name="_AMO_SingleObject_263664061_ROM_F0.SEC2.Discrim_1.SEC5.HDR.Canonical_Analysis" hidden="1">#REF!</definedName>
    <definedName name="_AMO_SingleObject_263664061_ROM_F0.SEC2.Discrim_1.SEC5.SEC2.BDY.Canonical_Analysis_Structure_Between_Canonical_Structure" hidden="1">#REF!</definedName>
    <definedName name="_AMO_SingleObject_263664061_ROM_F0.SEC2.Discrim_1.SEC5.SEC2.BDY.Canonical_Analysis_Structure_Pooled_Within_Canonical_Structure" hidden="1">#REF!</definedName>
    <definedName name="_AMO_SingleObject_263664061_ROM_F0.SEC2.Discrim_1.SEC5.SEC2.BDY.Canonical_Analysis_Structure_Total_Canonical_Structure" hidden="1">#REF!</definedName>
    <definedName name="_AMO_SingleObject_263664061_ROM_F0.SEC2.Discrim_1.SEC5.SEC2.FTR.Canonical_Analysis" hidden="1">#REF!</definedName>
    <definedName name="_AMO_SingleObject_263664061_ROM_F0.SEC2.Discrim_1.SEC5.SEC2.HDR.Canonical_Analysis" hidden="1">#REF!</definedName>
    <definedName name="_AMO_SingleObject_263664061_ROM_F0.SEC2.Discrim_1.SEC6.HDR.Canonical_Analysis" hidden="1">#REF!</definedName>
    <definedName name="_AMO_SingleObject_263664061_ROM_F0.SEC2.Discrim_1.SEC6.SEC2.BDY.Canonical_Analysis_Class_Means_on_Canonical_Variables" hidden="1">#REF!</definedName>
    <definedName name="_AMO_SingleObject_263664061_ROM_F0.SEC2.Discrim_1.SEC6.SEC2.BDY.Canonical_Analysis_Coefficients_Pooled_Within_Class_Standardized_Canonical_Coefficients" hidden="1">#REF!</definedName>
    <definedName name="_AMO_SingleObject_263664061_ROM_F0.SEC2.Discrim_1.SEC6.SEC2.BDY.Canonical_Analysis_Coefficients_Raw_Canonical_Coefficients" hidden="1">#REF!</definedName>
    <definedName name="_AMO_SingleObject_263664061_ROM_F0.SEC2.Discrim_1.SEC6.SEC2.BDY.Canonical_Analysis_Coefficients_Total_Sample_Standardized_Canonical_Coefficients" hidden="1">#REF!</definedName>
    <definedName name="_AMO_SingleObject_263664061_ROM_F0.SEC2.Discrim_1.SEC6.SEC2.FTR.TXT1" hidden="1">#REF!</definedName>
    <definedName name="_AMO_SingleObject_263664061_ROM_F0.SEC2.Discrim_1.SEC6.SEC2.HDR.Canonical_Analysis" hidden="1">#REF!</definedName>
    <definedName name="_AMO_SingleObject_263664061_ROM_F0.SEC2.Discrim_1.SEC7.BDY.Linear_Discriminant_Function" hidden="1">#REF!</definedName>
    <definedName name="_AMO_SingleObject_263664061_ROM_F0.SEC2.Discrim_1.SEC7.FTR.TXT1" hidden="1">#REF!</definedName>
    <definedName name="_AMO_SingleObject_263664061_ROM_F0.SEC2.Discrim_1.SEC7.HDR.TXT1" hidden="1">#REF!</definedName>
    <definedName name="_AMO_SingleObject_263664061_ROM_F0.SEC2.Discrim_1.SEC8.HDR.TXT1" hidden="1">#REF!</definedName>
    <definedName name="_AMO_SingleObject_263664061_ROM_F0.SEC2.Discrim_1.SEC8.SEC2.BDY.Resubstitution_Posteriors" hidden="1">#REF!</definedName>
    <definedName name="_AMO_SingleObject_263664061_ROM_F0.SEC2.Discrim_1.SEC8.SEC2.HDR.TXT1" hidden="1">#REF!</definedName>
    <definedName name="_AMO_SingleObject_263664061_ROM_F0.SEC2.Discrim_1.SEC8.SEC2.SEC3.FTR.Resubstitution" hidden="1">#REF!</definedName>
    <definedName name="_AMO_SingleObject_263664061_ROM_F0.SEC2.Discrim_1.SEC8.SEC2.SEC3.HDR.Resubstitution_Posteriors" hidden="1">#REF!</definedName>
    <definedName name="_AMO_SingleObject_263664061_ROM_F0.SEC2.Discrim_1.SEC9.HDR.Resubstitution" hidden="1">#REF!</definedName>
    <definedName name="_AMO_SingleObject_263664061_ROM_F0.SEC2.Discrim_1.SEC9.SEC2.BDY.Resubstitution_Error_Counts" hidden="1">#REF!</definedName>
    <definedName name="_AMO_SingleObject_263664061_ROM_F0.SEC2.Discrim_1.SEC9.SEC2.BDY.Resubstitution_Number_Classified" hidden="1">#REF!</definedName>
    <definedName name="_AMO_SingleObject_263664061_ROM_F0.SEC2.Discrim_1.SEC9.SEC2.FTR.Resubstitution" hidden="1">#REF!</definedName>
    <definedName name="_AMO_SingleObject_263664061_ROM_F0.SEC2.Discrim_1.SEC9.SEC2.HDR.Resubstitution" hidden="1">#REF!</definedName>
    <definedName name="_AMO_SingleValue_263664061_TaskState" hidden="1">"'Partitions:8'"</definedName>
    <definedName name="_AMO_SingleValue_263664061_TaskState.0" hidden="1">"'SASUNICODEzVpbj9pGFD7PlfofVvuSlxYWNpEaKU1EzO4qyi5LgdI2L4jbVqiAEYYq/Pt+58wMtscXbGzTlYXx3M7tO3PmzNgf6BN9pxUt6Yr+pTltyaMFubSmX+maGlSjG/xfoWVNU9TP0Lqmv6V1Tzt6oZ/pFzx/oo/0I/1AH2hAY9D4B2PWeFphJPdtY5wHClv8r4TGGL8derXkeUkH4ewJNyUJj3sLCW5FCiMJU19JWx9j+6i/owfcD'"</definedName>
    <definedName name="_AMO_SingleValue_263664061_TaskState.1" hidden="1">"'V8Pz0+QbQnqC1AaC88xSnP6CeOHlpbv0L8B2jdHLtzL0RT26MsarHFnfbciK/foojzB8wJafUXrARK44D8XqhP8v4Nl5rDQFBpM6D3ub6kJXu9Ruj7aa3iUkKnNwdnFPz9NRQOWMmzLPuqVPiNYoC3PY03HS6EcpvKANhc6bFDf0JZljTvSyuUpyp5GT/HwMHanJdyD0lr61c/g2LwIxz8vwuWvi3D5dhEuzoV8wSnNA+qZZpDp3RUf3EgM'"</definedName>
    <definedName name="_AMO_SingleValue_263664061_TaskState.2" hidden="1">"'2GHO5pttZnRwltkUg14epGP6PeNnOHmB3skUP6PkSoSOo+dQDzT7uIaIBo/0BZZrIRbd6UjKFub+HLv2GBu23rm8mE8fXBRmrMsswsXn/SJPXkHuXeHNmvVwla9dC374LFYsn/ZTpdQNGlVZJop7dZzYTuXT7QQoJ/lrMKYkz+ok/l90PpPGfSg6ReeHioUrlL8Hysm6nooxDxIPZ5miyylaXaHlSm7hiMTTTHTb0iMu9gcp3kQQCccKT1Y'"</definedName>
    <definedName name="_AMO_SingleValue_263664061_TaskState.3" hidden="1">"'AFTO59Q3Wpzd65ZjhYs98pPuYkVNcn1Hq6GzRwTVKlXIUI5nCaKFle5LMtQPv/01ywCdBTJXDiN5I3pp+NSzUGwFrtiEP58s93Lf4vxIpdsd+6d4a1KoYPo3c+DQvhE/j1eJjz94q8Wnmxuf2Qvg0Xy0+t2fhk2VNOGfdSF+3BqLHDvZT2XC29cvm0Zd+aucez8f0fBR/2VnZd0ePCGNUO2nHtEy8J21597tmVDADN3XhUaaWM65eTO/8++'"</definedName>
    <definedName name="_AMO_SingleValue_263664061_TaskState.4" hidden="1">"'4sI+zdd9x+dCnjzY7nBa27Y4kxug/VnLvzituj/h+cv12Ecz0XrtFR2XzJwfxoSR78OvwpeobzOu1s9w3HiYXM5/PHHyJW4d3K7+hlrLI55uHxaIZ39n7/gY5ztcD5Yh+2+oqyAxpc42XSzscx37hTfmhLHr9q5+M5ysAn7fzFRidrz9N+EJ2v9dR1xLf5XlY1F1bhfrPc6w7b8TqVXlfkn0ZiRxUIjPTuJIhCVh39DCk647Na41nOwtuhf'"</definedName>
    <definedName name="_AMO_SingleValue_263664061_TaskState.5" hidden="1">"'CtIzR7pim5zyHStM7EJNOSzcW7/A/R6mFN+m/HeYMsK9VtNj2sHkhutZJYaW9qc1Jgh2qLZksmoBvDQjZZU6bWRu6HOFBmxg2XxNI05+gxK0bWtaYXfn/TESzhD9QQ741vKd+6QZzi4P+L5lBW2kn2aE9gyuJ2ya5fM+xfviFRy1s7vUw5CYyb7GKZQO/Zj+fzTVHtGhBHKjpt/2lUOgj1Q7Fs2dcTyJh4sU6yaF8Hi3KpE0JekahT5lLJV'"</definedName>
    <definedName name="_AMO_SingleValue_263664061_TaskState.6" hidden="1">"'2izsS7wJW9VExKJzLi/tKvExfKtGp11adGRaYdux5GvRn7OPO7FC8bh4Pp/qI2K7Qrz4rJ89tMw1bSBruB2jTEwyZx5GqmLIFeVVJXqGu1vxuhbGsKy5N5B1Jm1OpFn3HByLcbsckkXno11fVR7P76yyZvEtTZG/zTH9yvCj07M7fC4dhyLroTDMnqObOaHelrdidYnqEJa9XGnzoK5ycle+T5rKs9+iPJTP1hn7iaansE/6Yso+3RjIrof'"</definedName>
    <definedName name="_AMO_SingleValue_263664061_TaskState.7" hidden="1">"'n1lJ7i3pncPrbK5vSTHRQ7yLWse9HzpM46RuvWuK3ZvcYsQ7YsoiWydyj+kb36sno1Y9cPtJ/'"</definedName>
    <definedName name="_AMO_XmlVersion" hidden="1">"'1'"</definedName>
  </definedNames>
  <calcPr calcId="162913"/>
</workbook>
</file>

<file path=xl/calcChain.xml><?xml version="1.0" encoding="utf-8"?>
<calcChain xmlns="http://schemas.openxmlformats.org/spreadsheetml/2006/main">
  <c r="I22" i="16" l="1"/>
  <c r="H22" i="16"/>
  <c r="G22" i="16"/>
  <c r="F22" i="16"/>
  <c r="E22" i="16"/>
  <c r="D22" i="16"/>
  <c r="C22" i="16"/>
  <c r="B22" i="16"/>
  <c r="H23" i="16" s="1"/>
  <c r="B1" i="1" l="1"/>
  <c r="C1" i="1"/>
  <c r="H1" i="1"/>
  <c r="I1" i="1"/>
  <c r="B2" i="1"/>
  <c r="C2" i="1"/>
  <c r="H2" i="1"/>
  <c r="I2" i="1"/>
  <c r="B3" i="1"/>
  <c r="C3" i="1"/>
  <c r="B4" i="1"/>
  <c r="C4" i="1"/>
  <c r="H4" i="1"/>
  <c r="I4" i="1"/>
  <c r="B5" i="1"/>
  <c r="C5" i="1"/>
  <c r="H5" i="1"/>
  <c r="I5" i="1"/>
  <c r="B6" i="1"/>
  <c r="C6" i="1"/>
  <c r="B7" i="1"/>
  <c r="C7" i="1"/>
  <c r="D9" i="1"/>
  <c r="E9" i="1"/>
  <c r="K9" i="1" s="1"/>
  <c r="D10" i="1"/>
  <c r="G10" i="1" s="1"/>
  <c r="E10" i="1"/>
  <c r="D11" i="1"/>
  <c r="J11" i="1" s="1"/>
  <c r="E11" i="1"/>
  <c r="G11" i="1" s="1"/>
  <c r="D12" i="1"/>
  <c r="G12" i="1" s="1"/>
  <c r="E12" i="1"/>
  <c r="D13" i="1"/>
  <c r="J13" i="1" s="1"/>
  <c r="E13" i="1"/>
  <c r="G13" i="1" s="1"/>
  <c r="D14" i="1"/>
  <c r="G14" i="1" s="1"/>
  <c r="E14" i="1"/>
  <c r="D15" i="1"/>
  <c r="J15" i="1" s="1"/>
  <c r="E15" i="1"/>
  <c r="G15" i="1" s="1"/>
  <c r="D16" i="1"/>
  <c r="G16" i="1" s="1"/>
  <c r="E16" i="1"/>
  <c r="D17" i="1"/>
  <c r="J17" i="1" s="1"/>
  <c r="E17" i="1"/>
  <c r="G17" i="1" s="1"/>
  <c r="D18" i="1"/>
  <c r="G18" i="1" s="1"/>
  <c r="E18" i="1"/>
  <c r="D19" i="1"/>
  <c r="K19" i="1" s="1"/>
  <c r="E19" i="1"/>
  <c r="J19" i="1" s="1"/>
  <c r="D20" i="1"/>
  <c r="E20" i="1"/>
  <c r="J20" i="1" s="1"/>
  <c r="D21" i="1"/>
  <c r="E21" i="1"/>
  <c r="J21" i="1" s="1"/>
  <c r="G21" i="1"/>
  <c r="K21" i="1"/>
  <c r="D22" i="1"/>
  <c r="E22" i="1"/>
  <c r="J22" i="1" s="1"/>
  <c r="K22" i="1"/>
  <c r="D23" i="1"/>
  <c r="G23" i="1" s="1"/>
  <c r="E23" i="1"/>
  <c r="K23" i="1"/>
  <c r="D24" i="1"/>
  <c r="G24" i="1" s="1"/>
  <c r="E24" i="1"/>
  <c r="D25" i="1"/>
  <c r="G25" i="1" s="1"/>
  <c r="E25" i="1"/>
  <c r="D26" i="1"/>
  <c r="G26" i="1" s="1"/>
  <c r="E26" i="1"/>
  <c r="D27" i="1"/>
  <c r="K27" i="1" s="1"/>
  <c r="E27" i="1"/>
  <c r="J27" i="1" s="1"/>
  <c r="D28" i="1"/>
  <c r="E28" i="1"/>
  <c r="J28" i="1" s="1"/>
  <c r="D29" i="1"/>
  <c r="E29" i="1"/>
  <c r="J29" i="1" s="1"/>
  <c r="G29" i="1"/>
  <c r="K29" i="1"/>
  <c r="D30" i="1"/>
  <c r="E30" i="1"/>
  <c r="J30" i="1" s="1"/>
  <c r="K30" i="1"/>
  <c r="D31" i="1"/>
  <c r="G31" i="1" s="1"/>
  <c r="E31" i="1"/>
  <c r="K31" i="1"/>
  <c r="D32" i="1"/>
  <c r="K32" i="1" s="1"/>
  <c r="E32" i="1"/>
  <c r="D33" i="1"/>
  <c r="G33" i="1" s="1"/>
  <c r="E33" i="1"/>
  <c r="D34" i="1"/>
  <c r="D5" i="1" s="1"/>
  <c r="E34" i="1"/>
  <c r="D35" i="1"/>
  <c r="K35" i="1" s="1"/>
  <c r="E35" i="1"/>
  <c r="J35" i="1" s="1"/>
  <c r="D36" i="1"/>
  <c r="E36" i="1"/>
  <c r="J36" i="1" s="1"/>
  <c r="D37" i="1"/>
  <c r="E37" i="1"/>
  <c r="J37" i="1" s="1"/>
  <c r="G37" i="1"/>
  <c r="K37" i="1"/>
  <c r="D38" i="1"/>
  <c r="E38" i="1"/>
  <c r="J38" i="1" s="1"/>
  <c r="K38" i="1"/>
  <c r="D39" i="1"/>
  <c r="G39" i="1" s="1"/>
  <c r="E39" i="1"/>
  <c r="K39" i="1"/>
  <c r="D40" i="1"/>
  <c r="K40" i="1" s="1"/>
  <c r="E40" i="1"/>
  <c r="D41" i="1"/>
  <c r="G41" i="1" s="1"/>
  <c r="E41" i="1"/>
  <c r="D42" i="1"/>
  <c r="E42" i="1"/>
  <c r="D43" i="1"/>
  <c r="E43" i="1"/>
  <c r="J43" i="1" s="1"/>
  <c r="G43" i="1"/>
  <c r="K43" i="1"/>
  <c r="D44" i="1"/>
  <c r="E44" i="1"/>
  <c r="J44" i="1" s="1"/>
  <c r="K44" i="1"/>
  <c r="D45" i="1"/>
  <c r="G45" i="1" s="1"/>
  <c r="E45" i="1"/>
  <c r="K45" i="1"/>
  <c r="D46" i="1"/>
  <c r="K46" i="1" s="1"/>
  <c r="E46" i="1"/>
  <c r="D47" i="1"/>
  <c r="G47" i="1" s="1"/>
  <c r="E47" i="1"/>
  <c r="D48" i="1"/>
  <c r="E48" i="1"/>
  <c r="D49" i="1"/>
  <c r="E49" i="1"/>
  <c r="J49" i="1" s="1"/>
  <c r="G49" i="1"/>
  <c r="K49" i="1"/>
  <c r="D50" i="1"/>
  <c r="E50" i="1"/>
  <c r="J50" i="1" s="1"/>
  <c r="D51" i="1"/>
  <c r="G51" i="1" s="1"/>
  <c r="E51" i="1"/>
  <c r="D52" i="1"/>
  <c r="E52" i="1"/>
  <c r="D53" i="1"/>
  <c r="E53" i="1"/>
  <c r="J53" i="1" s="1"/>
  <c r="G53" i="1"/>
  <c r="K53" i="1"/>
  <c r="D54" i="1"/>
  <c r="E54" i="1"/>
  <c r="J54" i="1" s="1"/>
  <c r="D55" i="1"/>
  <c r="G55" i="1" s="1"/>
  <c r="E55" i="1"/>
  <c r="D56" i="1"/>
  <c r="E56" i="1"/>
  <c r="D57" i="1"/>
  <c r="E57" i="1"/>
  <c r="J57" i="1" s="1"/>
  <c r="G57" i="1"/>
  <c r="D58" i="1"/>
  <c r="K58" i="1" s="1"/>
  <c r="E58" i="1"/>
  <c r="K55" i="1" l="1"/>
  <c r="K51" i="1"/>
  <c r="K47" i="1"/>
  <c r="K41" i="1"/>
  <c r="K33" i="1"/>
  <c r="G28" i="1"/>
  <c r="K25" i="1"/>
  <c r="K24" i="1"/>
  <c r="G20" i="1"/>
  <c r="K17" i="1"/>
  <c r="K15" i="1"/>
  <c r="K13" i="1"/>
  <c r="K11" i="1"/>
  <c r="D2" i="1"/>
  <c r="D3" i="1" s="1"/>
  <c r="E2" i="1"/>
  <c r="E3" i="1" s="1"/>
  <c r="J58" i="1"/>
  <c r="J46" i="1"/>
  <c r="J45" i="1"/>
  <c r="J40" i="1"/>
  <c r="J39" i="1"/>
  <c r="K34" i="1"/>
  <c r="J32" i="1"/>
  <c r="J31" i="1"/>
  <c r="G30" i="1"/>
  <c r="K26" i="1"/>
  <c r="J24" i="1"/>
  <c r="J23" i="1"/>
  <c r="G22" i="1"/>
  <c r="K18" i="1"/>
  <c r="K16" i="1"/>
  <c r="K14" i="1"/>
  <c r="K4" i="1" s="1"/>
  <c r="K12" i="1"/>
  <c r="K10" i="1"/>
  <c r="J9" i="1"/>
  <c r="J56" i="1"/>
  <c r="J55" i="1"/>
  <c r="J52" i="1"/>
  <c r="J51" i="1"/>
  <c r="J48" i="1"/>
  <c r="J47" i="1"/>
  <c r="J42" i="1"/>
  <c r="J41" i="1"/>
  <c r="K36" i="1"/>
  <c r="G35" i="1"/>
  <c r="E7" i="1"/>
  <c r="J33" i="1"/>
  <c r="K28" i="1"/>
  <c r="G27" i="1"/>
  <c r="J26" i="1"/>
  <c r="J25" i="1"/>
  <c r="K20" i="1"/>
  <c r="G19" i="1"/>
  <c r="J18" i="1"/>
  <c r="J16" i="1"/>
  <c r="J14" i="1"/>
  <c r="J12" i="1"/>
  <c r="J10" i="1"/>
  <c r="G9" i="1"/>
  <c r="G58" i="1"/>
  <c r="G56" i="1"/>
  <c r="G52" i="1"/>
  <c r="G50" i="1"/>
  <c r="G48" i="1"/>
  <c r="G46" i="1"/>
  <c r="G44" i="1"/>
  <c r="G42" i="1"/>
  <c r="G40" i="1"/>
  <c r="G38" i="1"/>
  <c r="G36" i="1"/>
  <c r="G34" i="1"/>
  <c r="G32" i="1"/>
  <c r="G1" i="1" s="1"/>
  <c r="D7" i="1"/>
  <c r="E6" i="1"/>
  <c r="E4" i="1"/>
  <c r="E1" i="1"/>
  <c r="K56" i="1"/>
  <c r="K54" i="1"/>
  <c r="K48" i="1"/>
  <c r="K57" i="1"/>
  <c r="G54" i="1"/>
  <c r="D6" i="1"/>
  <c r="D4" i="1"/>
  <c r="D1" i="1"/>
  <c r="K42" i="1"/>
  <c r="E5" i="1"/>
  <c r="G4" i="1"/>
  <c r="K52" i="1"/>
  <c r="K50" i="1"/>
  <c r="J34" i="1"/>
  <c r="J4" i="1"/>
  <c r="K1" i="1" l="1"/>
  <c r="G2" i="1"/>
  <c r="G3" i="1" s="1"/>
  <c r="J5" i="1"/>
  <c r="F6" i="1"/>
  <c r="F7" i="1"/>
  <c r="G5" i="1"/>
  <c r="J2" i="1"/>
  <c r="J3" i="1" s="1"/>
  <c r="J1" i="1"/>
  <c r="K5" i="1"/>
  <c r="K2" i="1"/>
  <c r="K3" i="1" s="1"/>
  <c r="F9" i="1" l="1"/>
  <c r="F11" i="1"/>
  <c r="F13" i="1"/>
  <c r="F15" i="1"/>
  <c r="F17" i="1"/>
  <c r="F19" i="1"/>
  <c r="F21" i="1"/>
  <c r="F23" i="1"/>
  <c r="F25" i="1"/>
  <c r="F27" i="1"/>
  <c r="F29" i="1"/>
  <c r="F31" i="1"/>
  <c r="F33" i="1"/>
  <c r="F35" i="1"/>
  <c r="F37" i="1"/>
  <c r="F39" i="1"/>
  <c r="F41" i="1"/>
  <c r="F43" i="1"/>
  <c r="F45" i="1"/>
  <c r="F47" i="1"/>
  <c r="F49" i="1"/>
  <c r="F51" i="1"/>
  <c r="F53" i="1"/>
  <c r="F55" i="1"/>
  <c r="F57" i="1"/>
  <c r="F10" i="1"/>
  <c r="F12" i="1"/>
  <c r="F14" i="1"/>
  <c r="F16" i="1"/>
  <c r="F18" i="1"/>
  <c r="F20" i="1"/>
  <c r="F22" i="1"/>
  <c r="F24" i="1"/>
  <c r="F26" i="1"/>
  <c r="F28" i="1"/>
  <c r="F30" i="1"/>
  <c r="F32" i="1"/>
  <c r="F34" i="1"/>
  <c r="F36" i="1"/>
  <c r="F38" i="1"/>
  <c r="F40" i="1"/>
  <c r="F42" i="1"/>
  <c r="F44" i="1"/>
  <c r="F46" i="1"/>
  <c r="F48" i="1"/>
  <c r="F50" i="1"/>
  <c r="F52" i="1"/>
  <c r="F54" i="1"/>
  <c r="F56" i="1"/>
  <c r="F58" i="1"/>
  <c r="F1" i="1" l="1"/>
  <c r="F4" i="1"/>
  <c r="F2" i="1"/>
  <c r="F3" i="1" s="1"/>
  <c r="F5" i="1"/>
</calcChain>
</file>

<file path=xl/comments1.xml><?xml version="1.0" encoding="utf-8"?>
<comments xmlns="http://schemas.openxmlformats.org/spreadsheetml/2006/main">
  <authors>
    <author>RAndrews</author>
    <author>School of Business</author>
  </authors>
  <commentList>
    <comment ref="A6" authorId="0" shapeId="0">
      <text>
        <r>
          <rPr>
            <b/>
            <sz val="9"/>
            <color indexed="81"/>
            <rFont val="Tahoma"/>
            <family val="2"/>
          </rPr>
          <t>Variable variance for the members of Group A</t>
        </r>
        <r>
          <rPr>
            <sz val="9"/>
            <color indexed="81"/>
            <rFont val="Tahoma"/>
            <family val="2"/>
          </rPr>
          <t xml:space="preserve">
</t>
        </r>
      </text>
    </comment>
    <comment ref="A7" authorId="0" shapeId="0">
      <text>
        <r>
          <rPr>
            <b/>
            <sz val="9"/>
            <color indexed="81"/>
            <rFont val="Tahoma"/>
            <family val="2"/>
          </rPr>
          <t>Variable variance for the members of Group B</t>
        </r>
        <r>
          <rPr>
            <sz val="9"/>
            <color indexed="81"/>
            <rFont val="Tahoma"/>
            <family val="2"/>
          </rPr>
          <t xml:space="preserve">
</t>
        </r>
      </text>
    </comment>
    <comment ref="F8" authorId="1" shapeId="0">
      <text>
        <r>
          <rPr>
            <b/>
            <sz val="8"/>
            <color indexed="81"/>
            <rFont val="Tahoma"/>
            <family val="2"/>
          </rPr>
          <t>Direction through the two centroids for groups A &amp; B</t>
        </r>
        <r>
          <rPr>
            <sz val="8"/>
            <color indexed="81"/>
            <rFont val="Tahoma"/>
            <family val="2"/>
          </rPr>
          <t xml:space="preserve">
</t>
        </r>
      </text>
    </comment>
    <comment ref="G8" authorId="1" shapeId="0">
      <text>
        <r>
          <rPr>
            <b/>
            <sz val="8"/>
            <color indexed="81"/>
            <rFont val="Tahoma"/>
            <family val="2"/>
          </rPr>
          <t>Direction orthogonal (perpendicular) to Z1</t>
        </r>
        <r>
          <rPr>
            <sz val="8"/>
            <color indexed="81"/>
            <rFont val="Tahoma"/>
            <family val="2"/>
          </rPr>
          <t xml:space="preserve">
</t>
        </r>
      </text>
    </comment>
    <comment ref="H8" authorId="1" shapeId="0">
      <text>
        <r>
          <rPr>
            <b/>
            <sz val="8"/>
            <color indexed="81"/>
            <rFont val="Tahoma"/>
            <family val="2"/>
          </rPr>
          <t>FACT1 has the SPSS generated scores (variance = 1) for the first prinipal component for X &amp; Y.</t>
        </r>
        <r>
          <rPr>
            <sz val="8"/>
            <color indexed="81"/>
            <rFont val="Tahoma"/>
            <family val="2"/>
          </rPr>
          <t xml:space="preserve">
</t>
        </r>
      </text>
    </comment>
    <comment ref="I8" authorId="1" shapeId="0">
      <text>
        <r>
          <rPr>
            <b/>
            <sz val="8"/>
            <color indexed="81"/>
            <rFont val="Tahoma"/>
            <family val="2"/>
          </rPr>
          <t>FACT2 has the SPSS generated scores (variance = 1) for the second prinipal component for X &amp; Y.</t>
        </r>
      </text>
    </comment>
    <comment ref="J8" authorId="1" shapeId="0">
      <text>
        <r>
          <rPr>
            <b/>
            <sz val="8"/>
            <color indexed="81"/>
            <rFont val="Tahoma"/>
            <family val="2"/>
          </rPr>
          <t>PC1 has the normalized eigenvector generated scores (variance = 1st eigenvalue) for the first prinipal component for X &amp; Y.</t>
        </r>
        <r>
          <rPr>
            <sz val="8"/>
            <color indexed="81"/>
            <rFont val="Tahoma"/>
            <family val="2"/>
          </rPr>
          <t xml:space="preserve">
</t>
        </r>
      </text>
    </comment>
    <comment ref="K8" authorId="1" shapeId="0">
      <text>
        <r>
          <rPr>
            <b/>
            <sz val="8"/>
            <color indexed="81"/>
            <rFont val="Tahoma"/>
            <family val="2"/>
          </rPr>
          <t>PC2 has the normalized eigenvector generated scores (variance = 2nd eigenvalue) for the second prinipal component for X &amp; Y.</t>
        </r>
        <r>
          <rPr>
            <sz val="8"/>
            <color indexed="81"/>
            <rFont val="Tahoma"/>
            <family val="2"/>
          </rPr>
          <t xml:space="preserve">
</t>
        </r>
      </text>
    </comment>
  </commentList>
</comments>
</file>

<file path=xl/sharedStrings.xml><?xml version="1.0" encoding="utf-8"?>
<sst xmlns="http://schemas.openxmlformats.org/spreadsheetml/2006/main" count="675" uniqueCount="159">
  <si>
    <t>Group</t>
  </si>
  <si>
    <t>X</t>
  </si>
  <si>
    <t>Y</t>
  </si>
  <si>
    <t>A</t>
  </si>
  <si>
    <t>B</t>
  </si>
  <si>
    <t>Mean A</t>
  </si>
  <si>
    <t>Mean B</t>
  </si>
  <si>
    <t>Var A</t>
  </si>
  <si>
    <t>Var B</t>
  </si>
  <si>
    <t>A_mean</t>
  </si>
  <si>
    <t>B_mean</t>
  </si>
  <si>
    <t>Xd</t>
  </si>
  <si>
    <t>Yd</t>
  </si>
  <si>
    <t>Mean</t>
  </si>
  <si>
    <t>df</t>
  </si>
  <si>
    <t>Multivariate Tests(b)</t>
  </si>
  <si>
    <t>Effect</t>
  </si>
  <si>
    <t xml:space="preserve"> </t>
  </si>
  <si>
    <t>Value</t>
  </si>
  <si>
    <t>F</t>
  </si>
  <si>
    <t>Hypothesis df</t>
  </si>
  <si>
    <t>Error df</t>
  </si>
  <si>
    <t>Sig.</t>
  </si>
  <si>
    <t>Intercept</t>
  </si>
  <si>
    <t>Pillai's Trace</t>
  </si>
  <si>
    <t>Wilks' Lambda</t>
  </si>
  <si>
    <t>Hotelling's Trace</t>
  </si>
  <si>
    <t>Roy's Largest Root</t>
  </si>
  <si>
    <t>a</t>
  </si>
  <si>
    <t>Exact statistic</t>
  </si>
  <si>
    <t>b</t>
  </si>
  <si>
    <t>Design: Intercept+Group</t>
  </si>
  <si>
    <t>Z1</t>
  </si>
  <si>
    <t>Z2</t>
  </si>
  <si>
    <t>Tests of Between-Subjects Effects</t>
  </si>
  <si>
    <t>Source</t>
  </si>
  <si>
    <t>Dependent Variable</t>
  </si>
  <si>
    <t>Type III Sum of Squares</t>
  </si>
  <si>
    <t>Mean Square</t>
  </si>
  <si>
    <t>Corrected Model</t>
  </si>
  <si>
    <t>Error</t>
  </si>
  <si>
    <t>Total</t>
  </si>
  <si>
    <t>Corrected Total</t>
  </si>
  <si>
    <t>R Squared = .052 (Adjusted R Squared = .032)</t>
  </si>
  <si>
    <t>R Squared = .049 (Adjusted R Squared = .029)</t>
  </si>
  <si>
    <t>R Squared = .142 (Adjusted R Squared = .125)</t>
  </si>
  <si>
    <t>R Squared = .000 (Adjusted R Squared = -.021)</t>
  </si>
  <si>
    <t>R Squared = .010 (Adjusted R Squared = -.011)</t>
  </si>
  <si>
    <t>R Squared = .146 (Adjusted R Squared = .129)</t>
  </si>
  <si>
    <t>PC1</t>
  </si>
  <si>
    <t>PC2</t>
  </si>
  <si>
    <t>Variance</t>
  </si>
  <si>
    <t>% Total</t>
  </si>
  <si>
    <t>FACT1</t>
  </si>
  <si>
    <t>FACT2</t>
  </si>
  <si>
    <t>Box's Test of Equality of Covariance Matrices(a)</t>
  </si>
  <si>
    <t>Box's M</t>
  </si>
  <si>
    <t>df1</t>
  </si>
  <si>
    <t>df2</t>
  </si>
  <si>
    <t>Tests the null hypothesis that the observed covariance matrices of the dependent variables are equal across groups.</t>
  </si>
  <si>
    <t>Levene's Test of Equality of Error Variances(a)</t>
  </si>
  <si>
    <t>Tests the null hypothesis that the error variance of the dependent variable is equal across groups.</t>
  </si>
  <si>
    <t>Partial Eta Squared</t>
  </si>
  <si>
    <t>Partial Eta</t>
  </si>
  <si>
    <t>Squared</t>
  </si>
  <si>
    <t>1st variable SS  a</t>
  </si>
  <si>
    <t>2nd variable SS  b</t>
  </si>
  <si>
    <t>for F    a</t>
  </si>
  <si>
    <t xml:space="preserve">Copied from SPSS help for 12.0 </t>
  </si>
  <si>
    <t>Univariate ANOVA</t>
  </si>
  <si>
    <t xml:space="preserve">Source </t>
  </si>
  <si>
    <t>Sum of Squares</t>
  </si>
  <si>
    <t xml:space="preserve">Degrees of Freedom </t>
  </si>
  <si>
    <t>Test Statistic</t>
  </si>
  <si>
    <t xml:space="preserve">Probability Distribution </t>
  </si>
  <si>
    <t>Between Groups 
(Treatment)</t>
  </si>
  <si>
    <r>
      <t>SS</t>
    </r>
    <r>
      <rPr>
        <vertAlign val="subscript"/>
        <sz val="12"/>
        <rFont val="Times New Roman"/>
        <family val="1"/>
      </rPr>
      <t>Treatment</t>
    </r>
  </si>
  <si>
    <r>
      <t>df</t>
    </r>
    <r>
      <rPr>
        <vertAlign val="subscript"/>
        <sz val="12"/>
        <rFont val="Times New Roman"/>
        <family val="1"/>
      </rPr>
      <t>Treatment</t>
    </r>
  </si>
  <si>
    <r>
      <t>MS</t>
    </r>
    <r>
      <rPr>
        <vertAlign val="subscript"/>
        <sz val="12"/>
        <rFont val="Times New Roman"/>
        <family val="1"/>
      </rPr>
      <t>Treatment</t>
    </r>
  </si>
  <si>
    <t>F = MSTR / MSE</t>
  </si>
  <si>
    <r>
      <t>F with  df</t>
    </r>
    <r>
      <rPr>
        <vertAlign val="subscript"/>
        <sz val="12"/>
        <rFont val="Times New Roman"/>
        <family val="1"/>
      </rPr>
      <t>TR</t>
    </r>
    <r>
      <rPr>
        <sz val="12"/>
        <rFont val="Times New Roman"/>
        <family val="1"/>
      </rPr>
      <t xml:space="preserve"> &amp; df</t>
    </r>
    <r>
      <rPr>
        <vertAlign val="subscript"/>
        <sz val="12"/>
        <rFont val="Times New Roman"/>
        <family val="1"/>
      </rPr>
      <t>Error</t>
    </r>
  </si>
  <si>
    <t>Within Groups 
(Error)</t>
  </si>
  <si>
    <r>
      <t>SS</t>
    </r>
    <r>
      <rPr>
        <vertAlign val="subscript"/>
        <sz val="12"/>
        <rFont val="Times New Roman"/>
        <family val="1"/>
      </rPr>
      <t>Error</t>
    </r>
  </si>
  <si>
    <r>
      <t>df</t>
    </r>
    <r>
      <rPr>
        <vertAlign val="subscript"/>
        <sz val="12"/>
        <rFont val="Times New Roman"/>
        <family val="1"/>
      </rPr>
      <t>Error</t>
    </r>
  </si>
  <si>
    <r>
      <t>MS</t>
    </r>
    <r>
      <rPr>
        <vertAlign val="subscript"/>
        <sz val="12"/>
        <rFont val="Times New Roman"/>
        <family val="1"/>
      </rPr>
      <t>Error</t>
    </r>
  </si>
  <si>
    <t xml:space="preserve">Total </t>
  </si>
  <si>
    <r>
      <t>SS</t>
    </r>
    <r>
      <rPr>
        <vertAlign val="subscript"/>
        <sz val="12"/>
        <rFont val="Times New Roman"/>
        <family val="1"/>
      </rPr>
      <t>Total</t>
    </r>
  </si>
  <si>
    <r>
      <t>df</t>
    </r>
    <r>
      <rPr>
        <vertAlign val="subscript"/>
        <sz val="12"/>
        <rFont val="Times New Roman"/>
        <family val="1"/>
      </rPr>
      <t>Total</t>
    </r>
  </si>
  <si>
    <r>
      <t>SS</t>
    </r>
    <r>
      <rPr>
        <b/>
        <vertAlign val="subscript"/>
        <sz val="12"/>
        <color indexed="12"/>
        <rFont val="Times New Roman"/>
        <family val="1"/>
      </rPr>
      <t>(Total)</t>
    </r>
    <r>
      <rPr>
        <b/>
        <sz val="12"/>
        <color indexed="12"/>
        <rFont val="Times New Roman"/>
        <family val="1"/>
      </rPr>
      <t xml:space="preserve"> = SS</t>
    </r>
    <r>
      <rPr>
        <b/>
        <vertAlign val="subscript"/>
        <sz val="12"/>
        <color indexed="12"/>
        <rFont val="Times New Roman"/>
        <family val="1"/>
      </rPr>
      <t>(Between Groups)</t>
    </r>
    <r>
      <rPr>
        <b/>
        <sz val="12"/>
        <color indexed="12"/>
        <rFont val="Times New Roman"/>
        <family val="1"/>
      </rPr>
      <t xml:space="preserve"> + SS</t>
    </r>
    <r>
      <rPr>
        <b/>
        <vertAlign val="subscript"/>
        <sz val="12"/>
        <color indexed="12"/>
        <rFont val="Times New Roman"/>
        <family val="1"/>
      </rPr>
      <t>(Within Groups)</t>
    </r>
    <r>
      <rPr>
        <b/>
        <sz val="12"/>
        <color indexed="12"/>
        <rFont val="Times New Roman"/>
        <family val="1"/>
      </rPr>
      <t xml:space="preserve"> </t>
    </r>
  </si>
  <si>
    <t>JMP &gt; Analyze &gt; Fit Model</t>
  </si>
  <si>
    <t xml:space="preserve">p-value for MANOVA test </t>
  </si>
  <si>
    <t xml:space="preserve">p-value from </t>
  </si>
  <si>
    <t>ANOVA for X</t>
  </si>
  <si>
    <t>ANOVA for Y</t>
  </si>
  <si>
    <t>120.068b</t>
  </si>
  <si>
    <t>4.339b</t>
  </si>
  <si>
    <t>a Design: Intercept + Group</t>
  </si>
  <si>
    <t>b Exact statistic</t>
  </si>
  <si>
    <r>
      <t>Multivariate Tests</t>
    </r>
    <r>
      <rPr>
        <vertAlign val="superscript"/>
        <sz val="10"/>
        <rFont val="Arial"/>
        <family val="2"/>
      </rPr>
      <t>a</t>
    </r>
  </si>
  <si>
    <t xml:space="preserve">p-values for MANOVA test </t>
  </si>
  <si>
    <t>268.563a</t>
  </si>
  <si>
    <t>395.480b</t>
  </si>
  <si>
    <t>a R Squared = .052 (Adjusted R Squared = .032)</t>
  </si>
  <si>
    <t>b R Squared = .049 (Adjusted R Squared = .029)</t>
  </si>
  <si>
    <t>ANOVA for y</t>
  </si>
  <si>
    <r>
      <t>H</t>
    </r>
    <r>
      <rPr>
        <b/>
        <vertAlign val="subscript"/>
        <sz val="12"/>
        <color rgb="FF0000FF"/>
        <rFont val="Times New Roman"/>
        <family val="1"/>
      </rPr>
      <t>0</t>
    </r>
    <r>
      <rPr>
        <b/>
        <sz val="12"/>
        <color rgb="FF0000FF"/>
        <rFont val="Times New Roman"/>
        <family val="1"/>
      </rPr>
      <t>: The group means are the same for all groups</t>
    </r>
  </si>
  <si>
    <r>
      <t>H</t>
    </r>
    <r>
      <rPr>
        <b/>
        <vertAlign val="subscript"/>
        <sz val="12"/>
        <color rgb="FF0000FF"/>
        <rFont val="Times New Roman"/>
        <family val="1"/>
      </rPr>
      <t>1</t>
    </r>
    <r>
      <rPr>
        <b/>
        <sz val="12"/>
        <color rgb="FF0000FF"/>
        <rFont val="Times New Roman"/>
        <family val="1"/>
      </rPr>
      <t>: At least one group mean is different from other group means  (Not all means are equal.)</t>
    </r>
  </si>
  <si>
    <t>Consider testing the hypothesis below based on K measurements</t>
  </si>
  <si>
    <r>
      <t>H</t>
    </r>
    <r>
      <rPr>
        <b/>
        <vertAlign val="subscript"/>
        <sz val="12"/>
        <color indexed="12"/>
        <rFont val="Times New Roman"/>
        <family val="1"/>
      </rPr>
      <t>0</t>
    </r>
    <r>
      <rPr>
        <b/>
        <sz val="12"/>
        <color indexed="12"/>
        <rFont val="Times New Roman"/>
        <family val="1"/>
      </rPr>
      <t>: Group Centroid equal across all groups</t>
    </r>
  </si>
  <si>
    <r>
      <t>H</t>
    </r>
    <r>
      <rPr>
        <b/>
        <vertAlign val="subscript"/>
        <sz val="12"/>
        <color indexed="12"/>
        <rFont val="Times New Roman"/>
        <family val="1"/>
      </rPr>
      <t>1</t>
    </r>
    <r>
      <rPr>
        <b/>
        <sz val="12"/>
        <color indexed="12"/>
        <rFont val="Times New Roman"/>
        <family val="1"/>
      </rPr>
      <t xml:space="preserve">: Group Centroid NOT equal across all groups </t>
    </r>
  </si>
  <si>
    <r>
      <t xml:space="preserve">One can perfrom an ANOVA for each of the K measurements with a specified </t>
    </r>
    <r>
      <rPr>
        <b/>
        <sz val="11"/>
        <rFont val="Symbol"/>
        <family val="1"/>
        <charset val="2"/>
      </rPr>
      <t>a</t>
    </r>
    <r>
      <rPr>
        <b/>
        <sz val="11"/>
        <rFont val="Times New Roman"/>
        <family val="1"/>
      </rPr>
      <t>.</t>
    </r>
  </si>
  <si>
    <r>
      <t>H</t>
    </r>
    <r>
      <rPr>
        <b/>
        <vertAlign val="subscript"/>
        <sz val="12"/>
        <color indexed="12"/>
        <rFont val="Times New Roman"/>
        <family val="1"/>
      </rPr>
      <t>0</t>
    </r>
    <r>
      <rPr>
        <b/>
        <sz val="12"/>
        <color indexed="12"/>
        <rFont val="Times New Roman"/>
        <family val="1"/>
      </rPr>
      <t>: The phenomenon mean for measurement j is equal across all groups (j = 1 through K)</t>
    </r>
  </si>
  <si>
    <r>
      <t>H</t>
    </r>
    <r>
      <rPr>
        <b/>
        <vertAlign val="subscript"/>
        <sz val="12"/>
        <color indexed="12"/>
        <rFont val="Times New Roman"/>
        <family val="1"/>
      </rPr>
      <t>1</t>
    </r>
    <r>
      <rPr>
        <b/>
        <sz val="12"/>
        <color indexed="12"/>
        <rFont val="Times New Roman"/>
        <family val="1"/>
      </rPr>
      <t>: The phenomenon mean for measurement j is NOT equal across all groups (j = 1 through K)</t>
    </r>
  </si>
  <si>
    <t>A decision rule for testing the hypothesis about centroids can be:</t>
  </si>
  <si>
    <t xml:space="preserve">  Reject the Null and conclude that the centroids are not all equal if the null is rejected for one more or of the ANOVAs.</t>
  </si>
  <si>
    <t xml:space="preserve">  Fail to reject the null only if one fails to reject the null on all K of the ANOVAs.</t>
  </si>
  <si>
    <r>
      <rPr>
        <b/>
        <sz val="11"/>
        <rFont val="Symbol"/>
        <family val="1"/>
        <charset val="2"/>
      </rPr>
      <t xml:space="preserve">a </t>
    </r>
    <r>
      <rPr>
        <b/>
        <sz val="11"/>
        <rFont val="Times New Roman"/>
        <family val="1"/>
      </rPr>
      <t>= P( rejecting H</t>
    </r>
    <r>
      <rPr>
        <b/>
        <vertAlign val="subscript"/>
        <sz val="11"/>
        <rFont val="Times New Roman"/>
        <family val="1"/>
      </rPr>
      <t>0</t>
    </r>
    <r>
      <rPr>
        <b/>
        <sz val="11"/>
        <rFont val="Times New Roman"/>
        <family val="1"/>
      </rPr>
      <t xml:space="preserve"> | H</t>
    </r>
    <r>
      <rPr>
        <b/>
        <vertAlign val="subscript"/>
        <sz val="11"/>
        <rFont val="Times New Roman"/>
        <family val="1"/>
      </rPr>
      <t>0</t>
    </r>
    <r>
      <rPr>
        <b/>
        <sz val="11"/>
        <rFont val="Times New Roman"/>
        <family val="1"/>
      </rPr>
      <t xml:space="preserve"> is true)</t>
    </r>
  </si>
  <si>
    <r>
      <t>Hence, (1-</t>
    </r>
    <r>
      <rPr>
        <b/>
        <sz val="11"/>
        <rFont val="Symbol"/>
        <family val="1"/>
        <charset val="2"/>
      </rPr>
      <t xml:space="preserve">a) </t>
    </r>
    <r>
      <rPr>
        <b/>
        <sz val="11"/>
        <rFont val="Times New Roman"/>
        <family val="1"/>
      </rPr>
      <t>= P( failing to reject H</t>
    </r>
    <r>
      <rPr>
        <b/>
        <vertAlign val="subscript"/>
        <sz val="11"/>
        <rFont val="Times New Roman"/>
        <family val="1"/>
      </rPr>
      <t>0</t>
    </r>
    <r>
      <rPr>
        <b/>
        <sz val="11"/>
        <rFont val="Times New Roman"/>
        <family val="1"/>
      </rPr>
      <t xml:space="preserve"> | H</t>
    </r>
    <r>
      <rPr>
        <b/>
        <vertAlign val="subscript"/>
        <sz val="11"/>
        <rFont val="Times New Roman"/>
        <family val="1"/>
      </rPr>
      <t>0</t>
    </r>
    <r>
      <rPr>
        <b/>
        <sz val="11"/>
        <rFont val="Times New Roman"/>
        <family val="1"/>
      </rPr>
      <t xml:space="preserve"> is true)</t>
    </r>
  </si>
  <si>
    <r>
      <t xml:space="preserve">Consider a series of ANOVAs when three measurements (X, Y &amp; Z) are used (k=3) with </t>
    </r>
    <r>
      <rPr>
        <b/>
        <sz val="11"/>
        <rFont val="Symbol"/>
        <family val="1"/>
        <charset val="2"/>
      </rPr>
      <t>a</t>
    </r>
    <r>
      <rPr>
        <b/>
        <sz val="11"/>
        <rFont val="Times New Roman"/>
        <family val="1"/>
      </rPr>
      <t xml:space="preserve"> = .05</t>
    </r>
  </si>
  <si>
    <r>
      <t>On each test,  .05 = P( rejecting H</t>
    </r>
    <r>
      <rPr>
        <b/>
        <vertAlign val="subscript"/>
        <sz val="11"/>
        <rFont val="Times New Roman"/>
        <family val="1"/>
      </rPr>
      <t>0</t>
    </r>
    <r>
      <rPr>
        <b/>
        <sz val="11"/>
        <rFont val="Times New Roman"/>
        <family val="1"/>
      </rPr>
      <t xml:space="preserve"> | H</t>
    </r>
    <r>
      <rPr>
        <b/>
        <vertAlign val="subscript"/>
        <sz val="11"/>
        <rFont val="Times New Roman"/>
        <family val="1"/>
      </rPr>
      <t>0</t>
    </r>
    <r>
      <rPr>
        <b/>
        <sz val="11"/>
        <rFont val="Times New Roman"/>
        <family val="1"/>
      </rPr>
      <t xml:space="preserve"> is true) and .95 = P( failing to reject H</t>
    </r>
    <r>
      <rPr>
        <b/>
        <vertAlign val="subscript"/>
        <sz val="11"/>
        <rFont val="Times New Roman"/>
        <family val="1"/>
      </rPr>
      <t>0</t>
    </r>
    <r>
      <rPr>
        <b/>
        <sz val="11"/>
        <rFont val="Times New Roman"/>
        <family val="1"/>
      </rPr>
      <t xml:space="preserve"> | H</t>
    </r>
    <r>
      <rPr>
        <b/>
        <vertAlign val="subscript"/>
        <sz val="11"/>
        <rFont val="Times New Roman"/>
        <family val="1"/>
      </rPr>
      <t>0</t>
    </r>
    <r>
      <rPr>
        <b/>
        <sz val="11"/>
        <rFont val="Times New Roman"/>
        <family val="1"/>
      </rPr>
      <t xml:space="preserve"> is true)</t>
    </r>
  </si>
  <si>
    <t>All of the 8 possible outcomes for the three ANOVAs are listed below</t>
  </si>
  <si>
    <r>
      <t>Reject H</t>
    </r>
    <r>
      <rPr>
        <vertAlign val="subscript"/>
        <sz val="10"/>
        <color indexed="10"/>
        <rFont val="Times New Roman"/>
        <family val="1"/>
      </rPr>
      <t>0</t>
    </r>
  </si>
  <si>
    <r>
      <t>Accept H</t>
    </r>
    <r>
      <rPr>
        <vertAlign val="subscript"/>
        <sz val="10"/>
        <color indexed="17"/>
        <rFont val="Times New Roman"/>
        <family val="1"/>
      </rPr>
      <t>0</t>
    </r>
  </si>
  <si>
    <r>
      <t>Reject H</t>
    </r>
    <r>
      <rPr>
        <vertAlign val="subscript"/>
        <sz val="10"/>
        <color indexed="10"/>
        <rFont val="Times New Roman"/>
        <family val="1"/>
      </rPr>
      <t>0</t>
    </r>
    <r>
      <rPr>
        <sz val="10"/>
        <rFont val="Times New Roman"/>
        <family val="1"/>
      </rPr>
      <t/>
    </r>
  </si>
  <si>
    <t>ANOVA for Z</t>
  </si>
  <si>
    <t>result 1</t>
  </si>
  <si>
    <t>result 2</t>
  </si>
  <si>
    <t>result 3</t>
  </si>
  <si>
    <t>result 4</t>
  </si>
  <si>
    <t>result 5</t>
  </si>
  <si>
    <t>result 6</t>
  </si>
  <si>
    <t>result 7</t>
  </si>
  <si>
    <t>result 8</t>
  </si>
  <si>
    <t>Overall conclusion</t>
  </si>
  <si>
    <r>
      <t>Prob.(Conclusion | H</t>
    </r>
    <r>
      <rPr>
        <b/>
        <vertAlign val="subscript"/>
        <sz val="11"/>
        <color theme="9" tint="-0.499984740745262"/>
        <rFont val="Times New Roman"/>
        <family val="1"/>
      </rPr>
      <t>0</t>
    </r>
    <r>
      <rPr>
        <b/>
        <sz val="11"/>
        <color theme="9" tint="-0.499984740745262"/>
        <rFont val="Times New Roman"/>
        <family val="1"/>
      </rPr>
      <t>)</t>
    </r>
  </si>
  <si>
    <t>Probability of Rejecting for 1 or more tests = experimentwide error rate =</t>
  </si>
  <si>
    <r>
      <t>H</t>
    </r>
    <r>
      <rPr>
        <vertAlign val="subscript"/>
        <sz val="10"/>
        <rFont val="Arial"/>
        <family val="2"/>
      </rPr>
      <t>0</t>
    </r>
    <r>
      <rPr>
        <sz val="10"/>
        <rFont val="Arial"/>
        <family val="2"/>
      </rPr>
      <t xml:space="preserve">: Phenomenon Centroids are the same ( = ) for all groups </t>
    </r>
  </si>
  <si>
    <r>
      <t>H</t>
    </r>
    <r>
      <rPr>
        <vertAlign val="subscript"/>
        <sz val="10"/>
        <rFont val="Arial"/>
        <family val="2"/>
      </rPr>
      <t>1</t>
    </r>
    <r>
      <rPr>
        <sz val="10"/>
        <rFont val="Arial"/>
        <family val="2"/>
      </rPr>
      <t>: Phenomenon Centroids are NOT the same for all groups (At least 1 is different)</t>
    </r>
  </si>
  <si>
    <r>
      <t>H</t>
    </r>
    <r>
      <rPr>
        <vertAlign val="subscript"/>
        <sz val="10"/>
        <rFont val="Arial"/>
        <family val="2"/>
      </rPr>
      <t>0</t>
    </r>
    <r>
      <rPr>
        <sz val="10"/>
        <rFont val="Arial"/>
        <family val="2"/>
      </rPr>
      <t xml:space="preserve">: Variable Phenomenon Means are the same ( = ) for all groups </t>
    </r>
  </si>
  <si>
    <r>
      <t>H</t>
    </r>
    <r>
      <rPr>
        <vertAlign val="subscript"/>
        <sz val="10"/>
        <rFont val="Arial"/>
        <family val="2"/>
      </rPr>
      <t>1</t>
    </r>
    <r>
      <rPr>
        <sz val="10"/>
        <rFont val="Arial"/>
        <family val="2"/>
      </rPr>
      <t>: Variable Phenomenon Means are NOT the same for all groups (At least 1 is different)</t>
    </r>
  </si>
  <si>
    <r>
      <t>H</t>
    </r>
    <r>
      <rPr>
        <vertAlign val="subscript"/>
        <sz val="10"/>
        <rFont val="Arial"/>
        <family val="2"/>
      </rPr>
      <t>0</t>
    </r>
    <r>
      <rPr>
        <sz val="10"/>
        <rFont val="Arial"/>
        <family val="2"/>
      </rPr>
      <t>: Phenomenon Centroid of all the variables without regard for groups is zero (Origin for a graph)</t>
    </r>
  </si>
  <si>
    <r>
      <t>H</t>
    </r>
    <r>
      <rPr>
        <vertAlign val="subscript"/>
        <sz val="10"/>
        <rFont val="Arial"/>
        <family val="2"/>
      </rPr>
      <t>1</t>
    </r>
    <r>
      <rPr>
        <sz val="10"/>
        <rFont val="Arial"/>
        <family val="2"/>
      </rPr>
      <t>: Phenomenon Centroid of all the variables without regard for groups is NOT zero (Centroid is not the Origin)</t>
    </r>
  </si>
  <si>
    <r>
      <t>H</t>
    </r>
    <r>
      <rPr>
        <vertAlign val="subscript"/>
        <sz val="10"/>
        <rFont val="Arial"/>
        <family val="2"/>
      </rPr>
      <t>0</t>
    </r>
    <r>
      <rPr>
        <sz val="10"/>
        <rFont val="Arial"/>
        <family val="2"/>
      </rPr>
      <t xml:space="preserve">: Phenomenon Mean of  the variables without regard for groups is zero </t>
    </r>
  </si>
  <si>
    <r>
      <t>H</t>
    </r>
    <r>
      <rPr>
        <vertAlign val="subscript"/>
        <sz val="10"/>
        <rFont val="Arial"/>
        <family val="2"/>
      </rPr>
      <t>1</t>
    </r>
    <r>
      <rPr>
        <sz val="10"/>
        <rFont val="Arial"/>
        <family val="2"/>
      </rPr>
      <t xml:space="preserve">: Phenomenon Mean of  the variables without regard for groups is NOT zero </t>
    </r>
  </si>
  <si>
    <t>Hypotheses for the MANOVA Intercept test</t>
  </si>
  <si>
    <t>Hypotheses for the ANOVA Group test for an individual variable</t>
  </si>
  <si>
    <t>Hypotheses for the ANOVA Intercept test</t>
  </si>
  <si>
    <r>
      <t>H</t>
    </r>
    <r>
      <rPr>
        <vertAlign val="subscript"/>
        <sz val="10"/>
        <color rgb="FF0000FF"/>
        <rFont val="Times New Roman"/>
        <family val="1"/>
      </rPr>
      <t>0</t>
    </r>
    <r>
      <rPr>
        <sz val="10"/>
        <color rgb="FF0000FF"/>
        <rFont val="Times New Roman"/>
        <family val="1"/>
      </rPr>
      <t xml:space="preserve">: </t>
    </r>
    <r>
      <rPr>
        <u/>
        <sz val="12"/>
        <color rgb="FF0000FF"/>
        <rFont val="Calibri"/>
        <family val="2"/>
      </rPr>
      <t>µ</t>
    </r>
    <r>
      <rPr>
        <vertAlign val="subscript"/>
        <sz val="10"/>
        <color rgb="FF0000FF"/>
        <rFont val="Calibri"/>
        <family val="2"/>
      </rPr>
      <t>1</t>
    </r>
    <r>
      <rPr>
        <sz val="10"/>
        <color rgb="FF0000FF"/>
        <rFont val="Calibri"/>
        <family val="2"/>
      </rPr>
      <t xml:space="preserve"> = </t>
    </r>
    <r>
      <rPr>
        <u/>
        <sz val="12"/>
        <color rgb="FF0000FF"/>
        <rFont val="Calibri"/>
        <family val="2"/>
      </rPr>
      <t>µ</t>
    </r>
    <r>
      <rPr>
        <vertAlign val="subscript"/>
        <sz val="10"/>
        <color rgb="FF0000FF"/>
        <rFont val="Calibri"/>
        <family val="2"/>
      </rPr>
      <t>2</t>
    </r>
    <r>
      <rPr>
        <sz val="10"/>
        <color rgb="FF0000FF"/>
        <rFont val="Calibri"/>
        <family val="2"/>
      </rPr>
      <t xml:space="preserve"> = … =</t>
    </r>
    <r>
      <rPr>
        <u/>
        <sz val="12"/>
        <color rgb="FF0000FF"/>
        <rFont val="Calibri"/>
        <family val="2"/>
      </rPr>
      <t>µ</t>
    </r>
    <r>
      <rPr>
        <vertAlign val="subscript"/>
        <sz val="10"/>
        <color rgb="FF0000FF"/>
        <rFont val="Calibri"/>
        <family val="2"/>
      </rPr>
      <t>k</t>
    </r>
  </si>
  <si>
    <r>
      <t>H</t>
    </r>
    <r>
      <rPr>
        <vertAlign val="subscript"/>
        <sz val="10"/>
        <color rgb="FF0000FF"/>
        <rFont val="Times New Roman"/>
        <family val="1"/>
      </rPr>
      <t>0</t>
    </r>
    <r>
      <rPr>
        <sz val="10"/>
        <color rgb="FF0000FF"/>
        <rFont val="Times New Roman"/>
        <family val="1"/>
      </rPr>
      <t xml:space="preserve">: </t>
    </r>
    <r>
      <rPr>
        <sz val="12"/>
        <color rgb="FF0000FF"/>
        <rFont val="Calibri"/>
        <family val="2"/>
      </rPr>
      <t>µ</t>
    </r>
    <r>
      <rPr>
        <sz val="10"/>
        <color rgb="FF0000FF"/>
        <rFont val="Calibri"/>
        <family val="2"/>
      </rPr>
      <t xml:space="preserve"> = 0</t>
    </r>
  </si>
  <si>
    <r>
      <t>H</t>
    </r>
    <r>
      <rPr>
        <vertAlign val="subscript"/>
        <sz val="10"/>
        <color rgb="FF0000FF"/>
        <rFont val="Times New Roman"/>
        <family val="1"/>
      </rPr>
      <t>0</t>
    </r>
    <r>
      <rPr>
        <sz val="10"/>
        <color rgb="FF0000FF"/>
        <rFont val="Times New Roman"/>
        <family val="1"/>
      </rPr>
      <t xml:space="preserve">: </t>
    </r>
    <r>
      <rPr>
        <u/>
        <sz val="12"/>
        <color rgb="FF0000FF"/>
        <rFont val="Calibri"/>
        <family val="2"/>
      </rPr>
      <t>µ</t>
    </r>
    <r>
      <rPr>
        <sz val="10"/>
        <color rgb="FF0000FF"/>
        <rFont val="Calibri"/>
        <family val="2"/>
      </rPr>
      <t xml:space="preserve"> = </t>
    </r>
    <r>
      <rPr>
        <u/>
        <sz val="10"/>
        <color rgb="FF0000FF"/>
        <rFont val="Calibri"/>
        <family val="2"/>
      </rPr>
      <t>0</t>
    </r>
  </si>
  <si>
    <r>
      <rPr>
        <b/>
        <u/>
        <sz val="12"/>
        <color rgb="FF0000FF"/>
        <rFont val="Calibri"/>
        <family val="2"/>
      </rPr>
      <t>µ</t>
    </r>
    <r>
      <rPr>
        <vertAlign val="subscript"/>
        <sz val="14"/>
        <color rgb="FF0000FF"/>
        <rFont val="Times New Roman"/>
        <family val="1"/>
      </rPr>
      <t>j</t>
    </r>
    <r>
      <rPr>
        <sz val="14"/>
        <color rgb="FF0000FF"/>
        <rFont val="Times New Roman"/>
        <family val="1"/>
      </rPr>
      <t xml:space="preserve"> </t>
    </r>
    <r>
      <rPr>
        <sz val="10"/>
        <color rgb="FF0000FF"/>
        <rFont val="Times New Roman"/>
        <family val="1"/>
      </rPr>
      <t>= Phenomenon Centroid for the j</t>
    </r>
    <r>
      <rPr>
        <vertAlign val="superscript"/>
        <sz val="10"/>
        <color rgb="FF0000FF"/>
        <rFont val="Times New Roman"/>
        <family val="1"/>
      </rPr>
      <t>th</t>
    </r>
    <r>
      <rPr>
        <sz val="10"/>
        <color rgb="FF0000FF"/>
        <rFont val="Times New Roman"/>
        <family val="1"/>
      </rPr>
      <t xml:space="preserve"> category in the group</t>
    </r>
  </si>
  <si>
    <r>
      <rPr>
        <b/>
        <sz val="12"/>
        <color rgb="FF0000FF"/>
        <rFont val="Calibri"/>
        <family val="2"/>
      </rPr>
      <t>µ</t>
    </r>
    <r>
      <rPr>
        <vertAlign val="subscript"/>
        <sz val="14"/>
        <color rgb="FF0000FF"/>
        <rFont val="Times New Roman"/>
        <family val="1"/>
      </rPr>
      <t>j</t>
    </r>
    <r>
      <rPr>
        <sz val="10"/>
        <color rgb="FF0000FF"/>
        <rFont val="Times New Roman"/>
        <family val="1"/>
      </rPr>
      <t xml:space="preserve"> = Phenomenon Mean for the j</t>
    </r>
    <r>
      <rPr>
        <vertAlign val="superscript"/>
        <sz val="10"/>
        <color rgb="FF0000FF"/>
        <rFont val="Times New Roman"/>
        <family val="1"/>
      </rPr>
      <t>th</t>
    </r>
    <r>
      <rPr>
        <sz val="10"/>
        <color rgb="FF0000FF"/>
        <rFont val="Times New Roman"/>
        <family val="1"/>
      </rPr>
      <t xml:space="preserve"> category in the group</t>
    </r>
  </si>
  <si>
    <r>
      <t xml:space="preserve">&amp; </t>
    </r>
    <r>
      <rPr>
        <u/>
        <sz val="12"/>
        <color rgb="FF0000FF"/>
        <rFont val="Times New Roman"/>
        <family val="1"/>
      </rPr>
      <t>0</t>
    </r>
    <r>
      <rPr>
        <sz val="10"/>
        <color rgb="FF0000FF"/>
        <rFont val="Times New Roman"/>
        <family val="1"/>
      </rPr>
      <t xml:space="preserve"> = Zero Vector</t>
    </r>
  </si>
  <si>
    <r>
      <rPr>
        <b/>
        <u/>
        <sz val="12"/>
        <color rgb="FF0000FF"/>
        <rFont val="Calibri"/>
        <family val="2"/>
      </rPr>
      <t>µ</t>
    </r>
    <r>
      <rPr>
        <sz val="14"/>
        <color rgb="FF0000FF"/>
        <rFont val="Times New Roman"/>
        <family val="1"/>
      </rPr>
      <t xml:space="preserve"> </t>
    </r>
    <r>
      <rPr>
        <sz val="10"/>
        <color rgb="FF0000FF"/>
        <rFont val="Times New Roman"/>
        <family val="1"/>
      </rPr>
      <t xml:space="preserve">= Overall Phenomenon Centroid  </t>
    </r>
  </si>
  <si>
    <r>
      <rPr>
        <b/>
        <sz val="12"/>
        <color rgb="FF0000FF"/>
        <rFont val="Calibri"/>
        <family val="2"/>
      </rPr>
      <t>µ</t>
    </r>
    <r>
      <rPr>
        <sz val="14"/>
        <color rgb="FF0000FF"/>
        <rFont val="Times New Roman"/>
        <family val="1"/>
      </rPr>
      <t xml:space="preserve"> </t>
    </r>
    <r>
      <rPr>
        <sz val="10"/>
        <color rgb="FF0000FF"/>
        <rFont val="Times New Roman"/>
        <family val="1"/>
      </rPr>
      <t xml:space="preserve">= Overall Phenomenon Mean </t>
    </r>
  </si>
  <si>
    <r>
      <t>H</t>
    </r>
    <r>
      <rPr>
        <vertAlign val="subscript"/>
        <sz val="10"/>
        <color rgb="FF0000FF"/>
        <rFont val="Times New Roman"/>
        <family val="1"/>
      </rPr>
      <t>0</t>
    </r>
    <r>
      <rPr>
        <sz val="10"/>
        <color rgb="FF0000FF"/>
        <rFont val="Times New Roman"/>
        <family val="1"/>
      </rPr>
      <t>:</t>
    </r>
    <r>
      <rPr>
        <sz val="12"/>
        <color rgb="FF0000FF"/>
        <rFont val="Times New Roman"/>
        <family val="1"/>
      </rPr>
      <t xml:space="preserve"> </t>
    </r>
    <r>
      <rPr>
        <sz val="12"/>
        <color rgb="FF0000FF"/>
        <rFont val="Calibri"/>
        <family val="2"/>
      </rPr>
      <t>µ</t>
    </r>
    <r>
      <rPr>
        <vertAlign val="subscript"/>
        <sz val="10"/>
        <color rgb="FF0000FF"/>
        <rFont val="Calibri"/>
        <family val="2"/>
      </rPr>
      <t>1</t>
    </r>
    <r>
      <rPr>
        <sz val="10"/>
        <color rgb="FF0000FF"/>
        <rFont val="Calibri"/>
        <family val="2"/>
      </rPr>
      <t xml:space="preserve"> = </t>
    </r>
    <r>
      <rPr>
        <sz val="12"/>
        <color rgb="FF0000FF"/>
        <rFont val="Calibri"/>
        <family val="2"/>
      </rPr>
      <t>µ</t>
    </r>
    <r>
      <rPr>
        <vertAlign val="subscript"/>
        <sz val="10"/>
        <color rgb="FF0000FF"/>
        <rFont val="Calibri"/>
        <family val="2"/>
      </rPr>
      <t>2</t>
    </r>
    <r>
      <rPr>
        <sz val="10"/>
        <color rgb="FF0000FF"/>
        <rFont val="Calibri"/>
        <family val="2"/>
      </rPr>
      <t xml:space="preserve"> = … = </t>
    </r>
    <r>
      <rPr>
        <sz val="12"/>
        <color rgb="FF0000FF"/>
        <rFont val="Calibri"/>
        <family val="2"/>
      </rPr>
      <t>µ</t>
    </r>
    <r>
      <rPr>
        <vertAlign val="subscript"/>
        <sz val="10"/>
        <color rgb="FF0000FF"/>
        <rFont val="Calibri"/>
        <family val="2"/>
      </rPr>
      <t>k</t>
    </r>
  </si>
  <si>
    <r>
      <rPr>
        <b/>
        <sz val="10"/>
        <color theme="9" tint="-0.499984740745262"/>
        <rFont val="Times New Roman"/>
        <family val="1"/>
      </rPr>
      <t>MANOVA</t>
    </r>
    <r>
      <rPr>
        <sz val="10"/>
        <color theme="9" tint="-0.499984740745262"/>
        <rFont val="Times New Roman"/>
        <family val="1"/>
      </rPr>
      <t xml:space="preserve"> tests for significant difference between centroids (mean vectors for all variables across all groups) </t>
    </r>
  </si>
  <si>
    <r>
      <rPr>
        <b/>
        <sz val="10"/>
        <color theme="9" tint="-0.499984740745262"/>
        <rFont val="Times New Roman"/>
        <family val="1"/>
      </rPr>
      <t>ANOVA</t>
    </r>
    <r>
      <rPr>
        <sz val="10"/>
        <color theme="9" tint="-0.499984740745262"/>
        <rFont val="Times New Roman"/>
        <family val="1"/>
      </rPr>
      <t xml:space="preserve"> tests for significant difference between means of an individual variable across all groups. </t>
    </r>
  </si>
  <si>
    <r>
      <t xml:space="preserve">Hypotheses for the MANOVA Group test, </t>
    </r>
    <r>
      <rPr>
        <sz val="10"/>
        <color rgb="FF0000FF"/>
        <rFont val="Times New Roman"/>
        <family val="1"/>
      </rPr>
      <t>with k categories/levels for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</si>
</sst>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8"/>
      <name val="Arial"/>
      <family val="2"/>
    </font>
    <font>
      <b/>
      <sz val="10"/>
      <color indexed="12"/>
      <name val="Arial"/>
      <family val="2"/>
    </font>
    <font>
      <sz val="10"/>
      <color indexed="22"/>
      <name val="Arial"/>
      <family val="2"/>
    </font>
    <font>
      <sz val="8"/>
      <color indexed="81"/>
      <name val="Tahoma"/>
      <family val="2"/>
    </font>
    <font>
      <b/>
      <sz val="8"/>
      <color indexed="81"/>
      <name val="Tahoma"/>
      <family val="2"/>
    </font>
    <font>
      <b/>
      <sz val="12"/>
      <name val="Times New Roman"/>
      <family val="1"/>
    </font>
    <font>
      <b/>
      <sz val="12"/>
      <color indexed="12"/>
      <name val="Times New Roman"/>
      <family val="1"/>
    </font>
    <font>
      <b/>
      <vertAlign val="subscript"/>
      <sz val="12"/>
      <color indexed="12"/>
      <name val="Times New Roman"/>
      <family val="1"/>
    </font>
    <font>
      <sz val="12"/>
      <name val="Times New Roman"/>
      <family val="1"/>
    </font>
    <font>
      <vertAlign val="subscript"/>
      <sz val="12"/>
      <name val="Times New Roman"/>
      <family val="1"/>
    </font>
    <font>
      <sz val="10"/>
      <name val="Arial"/>
      <family val="2"/>
    </font>
    <font>
      <b/>
      <sz val="10"/>
      <name val="Arial"/>
      <family val="2"/>
    </font>
    <font>
      <sz val="11"/>
      <color theme="1"/>
      <name val="Calibri"/>
      <family val="2"/>
      <scheme val="minor"/>
    </font>
    <font>
      <sz val="14"/>
      <color rgb="FFFF0000"/>
      <name val="Arial"/>
      <family val="2"/>
    </font>
    <font>
      <b/>
      <sz val="12"/>
      <color rgb="FF0000FF"/>
      <name val="Times New Roman"/>
      <family val="1"/>
    </font>
    <font>
      <b/>
      <vertAlign val="subscript"/>
      <sz val="12"/>
      <color rgb="FF0000FF"/>
      <name val="Times New Roman"/>
      <family val="1"/>
    </font>
    <font>
      <vertAlign val="superscript"/>
      <sz val="10"/>
      <name val="Arial"/>
      <family val="2"/>
    </font>
    <font>
      <sz val="10"/>
      <color rgb="FFFF0000"/>
      <name val="Arial"/>
      <family val="2"/>
    </font>
    <font>
      <sz val="9"/>
      <color indexed="81"/>
      <name val="Tahoma"/>
      <family val="2"/>
    </font>
    <font>
      <b/>
      <sz val="9"/>
      <color indexed="81"/>
      <name val="Tahoma"/>
      <family val="2"/>
    </font>
    <font>
      <sz val="10"/>
      <name val="Times New Roman"/>
      <family val="1"/>
    </font>
    <font>
      <b/>
      <sz val="11"/>
      <name val="Times New Roman"/>
      <family val="1"/>
    </font>
    <font>
      <sz val="8"/>
      <name val="Times New Roman"/>
      <family val="1"/>
    </font>
    <font>
      <b/>
      <sz val="11"/>
      <name val="Symbol"/>
      <family val="1"/>
      <charset val="2"/>
    </font>
    <font>
      <b/>
      <vertAlign val="subscript"/>
      <sz val="11"/>
      <name val="Times New Roman"/>
      <family val="1"/>
    </font>
    <font>
      <b/>
      <sz val="10"/>
      <name val="Times New Roman"/>
      <family val="1"/>
    </font>
    <font>
      <sz val="10"/>
      <color rgb="FFFF0000"/>
      <name val="Times New Roman"/>
      <family val="1"/>
    </font>
    <font>
      <vertAlign val="subscript"/>
      <sz val="10"/>
      <color indexed="10"/>
      <name val="Times New Roman"/>
      <family val="1"/>
    </font>
    <font>
      <sz val="10"/>
      <color rgb="FF00B050"/>
      <name val="Times New Roman"/>
      <family val="1"/>
    </font>
    <font>
      <vertAlign val="subscript"/>
      <sz val="10"/>
      <color indexed="17"/>
      <name val="Times New Roman"/>
      <family val="1"/>
    </font>
    <font>
      <b/>
      <sz val="11"/>
      <color theme="9" tint="-0.499984740745262"/>
      <name val="Times New Roman"/>
      <family val="1"/>
    </font>
    <font>
      <b/>
      <vertAlign val="subscript"/>
      <sz val="11"/>
      <color theme="9" tint="-0.499984740745262"/>
      <name val="Times New Roman"/>
      <family val="1"/>
    </font>
    <font>
      <b/>
      <sz val="10"/>
      <color theme="9" tint="-0.499984740745262"/>
      <name val="Times New Roman"/>
      <family val="1"/>
    </font>
    <font>
      <sz val="14"/>
      <name val="Arial"/>
      <family val="2"/>
    </font>
    <font>
      <vertAlign val="subscript"/>
      <sz val="10"/>
      <name val="Arial"/>
      <family val="2"/>
    </font>
    <font>
      <sz val="10"/>
      <color rgb="FF0000FF"/>
      <name val="Times New Roman"/>
      <family val="1"/>
    </font>
    <font>
      <vertAlign val="subscript"/>
      <sz val="10"/>
      <color rgb="FF0000FF"/>
      <name val="Times New Roman"/>
      <family val="1"/>
    </font>
    <font>
      <sz val="10"/>
      <color rgb="FF0000FF"/>
      <name val="Calibri"/>
      <family val="2"/>
    </font>
    <font>
      <vertAlign val="subscript"/>
      <sz val="10"/>
      <color rgb="FF0000FF"/>
      <name val="Calibri"/>
      <family val="2"/>
    </font>
    <font>
      <u/>
      <sz val="10"/>
      <color rgb="FF0000FF"/>
      <name val="Calibri"/>
      <family val="2"/>
    </font>
    <font>
      <vertAlign val="subscript"/>
      <sz val="14"/>
      <color rgb="FF0000FF"/>
      <name val="Times New Roman"/>
      <family val="1"/>
    </font>
    <font>
      <sz val="14"/>
      <color rgb="FF0000FF"/>
      <name val="Times New Roman"/>
      <family val="1"/>
    </font>
    <font>
      <sz val="12"/>
      <color rgb="FF0000FF"/>
      <name val="Calibri"/>
      <family val="2"/>
    </font>
    <font>
      <b/>
      <sz val="12"/>
      <color rgb="FF0000FF"/>
      <name val="Calibri"/>
      <family val="2"/>
    </font>
    <font>
      <b/>
      <u/>
      <sz val="12"/>
      <color rgb="FF0000FF"/>
      <name val="Calibri"/>
      <family val="2"/>
    </font>
    <font>
      <u/>
      <sz val="12"/>
      <color rgb="FF0000FF"/>
      <name val="Calibri"/>
      <family val="2"/>
    </font>
    <font>
      <vertAlign val="superscript"/>
      <sz val="10"/>
      <color rgb="FF0000FF"/>
      <name val="Times New Roman"/>
      <family val="1"/>
    </font>
    <font>
      <u/>
      <sz val="12"/>
      <color rgb="FF0000FF"/>
      <name val="Times New Roman"/>
      <family val="1"/>
    </font>
    <font>
      <sz val="12"/>
      <color rgb="FF0000FF"/>
      <name val="Times New Roman"/>
      <family val="1"/>
    </font>
    <font>
      <sz val="10"/>
      <color theme="9" tint="-0.499984740745262"/>
      <name val="Times New Roman"/>
      <family val="1"/>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top/>
      <bottom style="thin">
        <color indexed="64"/>
      </bottom>
      <diagonal/>
    </border>
  </borders>
  <cellStyleXfs count="3">
    <xf numFmtId="0" fontId="0" fillId="0" borderId="0"/>
    <xf numFmtId="0" fontId="13" fillId="0" borderId="0"/>
    <xf numFmtId="0" fontId="21" fillId="0" borderId="0"/>
  </cellStyleXfs>
  <cellXfs count="64">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0" borderId="0" xfId="0" applyFont="1" applyAlignment="1">
      <alignment horizontal="center"/>
    </xf>
    <xf numFmtId="0" fontId="0" fillId="0" borderId="1" xfId="0" applyBorder="1"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0" fontId="3" fillId="0" borderId="0" xfId="0" applyFont="1"/>
    <xf numFmtId="0" fontId="0" fillId="0" borderId="0" xfId="0" applyAlignment="1">
      <alignment vertical="top"/>
    </xf>
    <xf numFmtId="0" fontId="0" fillId="0" borderId="0" xfId="0" applyBorder="1" applyAlignment="1">
      <alignment horizontal="center"/>
    </xf>
    <xf numFmtId="0" fontId="0" fillId="0" borderId="0" xfId="0" applyBorder="1"/>
    <xf numFmtId="0" fontId="0" fillId="0" borderId="0" xfId="0" applyBorder="1" applyAlignment="1">
      <alignment horizontal="right" vertical="top"/>
    </xf>
    <xf numFmtId="0" fontId="0" fillId="0" borderId="2" xfId="0" applyBorder="1" applyAlignment="1">
      <alignment horizontal="center"/>
    </xf>
    <xf numFmtId="0" fontId="0" fillId="0" borderId="1" xfId="0" applyBorder="1" applyAlignment="1">
      <alignment horizontal="right"/>
    </xf>
    <xf numFmtId="0" fontId="0" fillId="0" borderId="0" xfId="0" applyAlignment="1">
      <alignment horizontal="right"/>
    </xf>
    <xf numFmtId="0" fontId="9" fillId="0" borderId="0" xfId="0" applyFont="1"/>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9" fillId="0" borderId="0" xfId="0" applyFont="1" applyAlignment="1">
      <alignment horizontal="center" vertical="center"/>
    </xf>
    <xf numFmtId="0" fontId="9" fillId="0" borderId="0" xfId="0" applyFont="1" applyAlignment="1">
      <alignment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6" fillId="0" borderId="0" xfId="0" applyFont="1" applyBorder="1" applyAlignment="1">
      <alignment horizontal="center" wrapText="1"/>
    </xf>
    <xf numFmtId="0" fontId="9" fillId="0" borderId="0" xfId="0" applyFont="1" applyBorder="1" applyAlignment="1">
      <alignment horizontal="center" vertical="center"/>
    </xf>
    <xf numFmtId="0" fontId="7" fillId="0" borderId="0" xfId="0" applyFont="1"/>
    <xf numFmtId="0" fontId="13" fillId="0" borderId="0" xfId="1"/>
    <xf numFmtId="0" fontId="12" fillId="2" borderId="1" xfId="0" applyFont="1" applyFill="1" applyBorder="1" applyAlignment="1">
      <alignment horizontal="center"/>
    </xf>
    <xf numFmtId="0" fontId="12" fillId="2" borderId="0" xfId="0" applyFont="1" applyFill="1" applyAlignment="1">
      <alignment horizontal="center"/>
    </xf>
    <xf numFmtId="0" fontId="14" fillId="0" borderId="0" xfId="0" applyFont="1"/>
    <xf numFmtId="0" fontId="11" fillId="0" borderId="0" xfId="0" applyFont="1"/>
    <xf numFmtId="0" fontId="18" fillId="0" borderId="0" xfId="0" applyFont="1"/>
    <xf numFmtId="0" fontId="18" fillId="0" borderId="0" xfId="0" applyFont="1" applyAlignment="1">
      <alignment horizontal="center"/>
    </xf>
    <xf numFmtId="0" fontId="0" fillId="0" borderId="0" xfId="0" applyAlignment="1">
      <alignment wrapText="1"/>
    </xf>
    <xf numFmtId="0" fontId="6" fillId="0" borderId="0" xfId="0" applyFont="1"/>
    <xf numFmtId="0" fontId="15" fillId="0" borderId="0" xfId="0" applyFont="1"/>
    <xf numFmtId="0" fontId="12" fillId="0" borderId="0" xfId="0" applyFont="1" applyAlignment="1">
      <alignment horizontal="center"/>
    </xf>
    <xf numFmtId="0" fontId="11" fillId="0" borderId="0" xfId="0" applyFont="1" applyAlignment="1">
      <alignment horizontal="center"/>
    </xf>
    <xf numFmtId="0" fontId="22" fillId="0" borderId="0" xfId="2" applyFont="1"/>
    <xf numFmtId="0" fontId="21" fillId="0" borderId="0" xfId="2"/>
    <xf numFmtId="0" fontId="7" fillId="0" borderId="0" xfId="2" applyFont="1"/>
    <xf numFmtId="0" fontId="23" fillId="0" borderId="0" xfId="2" applyFont="1"/>
    <xf numFmtId="0" fontId="26" fillId="0" borderId="0" xfId="2" applyFont="1"/>
    <xf numFmtId="0" fontId="22" fillId="0" borderId="0" xfId="2" applyFont="1" applyAlignment="1">
      <alignment horizontal="center"/>
    </xf>
    <xf numFmtId="0" fontId="27" fillId="0" borderId="0" xfId="2" applyFont="1" applyAlignment="1">
      <alignment horizontal="center"/>
    </xf>
    <xf numFmtId="0" fontId="29" fillId="0" borderId="0" xfId="2" applyFont="1" applyAlignment="1">
      <alignment horizontal="center"/>
    </xf>
    <xf numFmtId="0" fontId="22" fillId="0" borderId="6" xfId="2" applyFont="1" applyBorder="1" applyAlignment="1">
      <alignment horizontal="center"/>
    </xf>
    <xf numFmtId="0" fontId="27" fillId="0" borderId="6" xfId="2" applyFont="1" applyBorder="1" applyAlignment="1">
      <alignment horizontal="center"/>
    </xf>
    <xf numFmtId="0" fontId="29" fillId="0" borderId="6" xfId="2" applyFont="1" applyBorder="1" applyAlignment="1">
      <alignment horizontal="center"/>
    </xf>
    <xf numFmtId="0" fontId="21" fillId="0" borderId="0" xfId="2" applyFont="1" applyAlignment="1">
      <alignment horizontal="center"/>
    </xf>
    <xf numFmtId="0" fontId="22" fillId="0" borderId="0" xfId="2" applyFont="1" applyFill="1" applyBorder="1"/>
    <xf numFmtId="0" fontId="31" fillId="0" borderId="0" xfId="2" applyFont="1" applyFill="1" applyBorder="1" applyAlignment="1">
      <alignment horizontal="center"/>
    </xf>
    <xf numFmtId="0" fontId="33" fillId="0" borderId="0" xfId="2" applyFont="1"/>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34" fillId="0" borderId="0" xfId="0" applyFont="1"/>
    <xf numFmtId="0" fontId="21" fillId="0" borderId="0" xfId="2" applyFont="1"/>
    <xf numFmtId="0" fontId="36" fillId="0" borderId="0" xfId="2" applyFont="1"/>
    <xf numFmtId="0" fontId="36" fillId="0" borderId="0" xfId="2" applyFont="1" applyAlignment="1">
      <alignment horizontal="right"/>
    </xf>
    <xf numFmtId="0" fontId="36" fillId="0" borderId="0" xfId="0" applyFont="1"/>
    <xf numFmtId="0" fontId="50" fillId="0" borderId="0" xfId="2" applyFont="1"/>
  </cellXfs>
  <cellStyles count="3">
    <cellStyle name="Normal" xfId="0" builtinId="0"/>
    <cellStyle name="Normal 2" xfId="1"/>
    <cellStyle name="Normal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48827567725204E-2"/>
          <c:y val="4.8398971215286794E-2"/>
          <c:w val="0.7245015093833993"/>
          <c:h val="0.91450535912497544"/>
        </c:manualLayout>
      </c:layout>
      <c:scatterChart>
        <c:scatterStyle val="lineMarker"/>
        <c:varyColors val="0"/>
        <c:ser>
          <c:idx val="0"/>
          <c:order val="0"/>
          <c:tx>
            <c:strRef>
              <c:f>Graph!$C$3</c:f>
              <c:strCache>
                <c:ptCount val="1"/>
                <c:pt idx="0">
                  <c:v>A</c:v>
                </c:pt>
              </c:strCache>
            </c:strRef>
          </c:tx>
          <c:spPr>
            <a:ln w="28575">
              <a:noFill/>
            </a:ln>
          </c:spPr>
          <c:marker>
            <c:symbol val="diamond"/>
            <c:size val="5"/>
            <c:spPr>
              <a:solidFill>
                <a:srgbClr val="000080"/>
              </a:solidFill>
              <a:ln>
                <a:solidFill>
                  <a:srgbClr val="000080"/>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Graph!$C$4:$C$55</c:f>
              <c:numCache>
                <c:formatCode>General</c:formatCode>
                <c:ptCount val="52"/>
                <c:pt idx="1">
                  <c:v>26.9</c:v>
                </c:pt>
                <c:pt idx="2">
                  <c:v>-11.71</c:v>
                </c:pt>
                <c:pt idx="3">
                  <c:v>-3.36</c:v>
                </c:pt>
                <c:pt idx="4">
                  <c:v>-1.43</c:v>
                </c:pt>
                <c:pt idx="5">
                  <c:v>22.22</c:v>
                </c:pt>
                <c:pt idx="6">
                  <c:v>9.94</c:v>
                </c:pt>
                <c:pt idx="7">
                  <c:v>-4.8899999999999997</c:v>
                </c:pt>
                <c:pt idx="8">
                  <c:v>0.99</c:v>
                </c:pt>
                <c:pt idx="9">
                  <c:v>15.54</c:v>
                </c:pt>
                <c:pt idx="10">
                  <c:v>21.28</c:v>
                </c:pt>
                <c:pt idx="11">
                  <c:v>20.41</c:v>
                </c:pt>
                <c:pt idx="12">
                  <c:v>22.31</c:v>
                </c:pt>
                <c:pt idx="13">
                  <c:v>25.68</c:v>
                </c:pt>
                <c:pt idx="14">
                  <c:v>17.46</c:v>
                </c:pt>
                <c:pt idx="15">
                  <c:v>29.2</c:v>
                </c:pt>
                <c:pt idx="16">
                  <c:v>-4.43</c:v>
                </c:pt>
                <c:pt idx="17">
                  <c:v>3.74</c:v>
                </c:pt>
                <c:pt idx="18">
                  <c:v>13.11</c:v>
                </c:pt>
                <c:pt idx="19">
                  <c:v>12.34</c:v>
                </c:pt>
                <c:pt idx="20">
                  <c:v>5.66</c:v>
                </c:pt>
                <c:pt idx="21">
                  <c:v>8.51</c:v>
                </c:pt>
                <c:pt idx="22">
                  <c:v>17.510000000000002</c:v>
                </c:pt>
                <c:pt idx="23">
                  <c:v>-7.28</c:v>
                </c:pt>
                <c:pt idx="24">
                  <c:v>24.48</c:v>
                </c:pt>
                <c:pt idx="25">
                  <c:v>12.25</c:v>
                </c:pt>
              </c:numCache>
            </c:numRef>
          </c:yVal>
          <c:smooth val="0"/>
          <c:extLst>
            <c:ext xmlns:c16="http://schemas.microsoft.com/office/drawing/2014/chart" uri="{C3380CC4-5D6E-409C-BE32-E72D297353CC}">
              <c16:uniqueId val="{00000000-32FE-4AF9-8B1E-693D6B95458E}"/>
            </c:ext>
          </c:extLst>
        </c:ser>
        <c:ser>
          <c:idx val="1"/>
          <c:order val="1"/>
          <c:tx>
            <c:strRef>
              <c:f>Graph!$D$3</c:f>
              <c:strCache>
                <c:ptCount val="1"/>
                <c:pt idx="0">
                  <c:v>B</c:v>
                </c:pt>
              </c:strCache>
            </c:strRef>
          </c:tx>
          <c:spPr>
            <a:ln w="28575">
              <a:noFill/>
            </a:ln>
          </c:spPr>
          <c:marker>
            <c:symbol val="square"/>
            <c:size val="5"/>
            <c:spPr>
              <a:solidFill>
                <a:srgbClr val="FF00FF"/>
              </a:solidFill>
              <a:ln>
                <a:solidFill>
                  <a:srgbClr val="FF00FF"/>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Graph!$D$4:$D$55</c:f>
              <c:numCache>
                <c:formatCode>General</c:formatCode>
                <c:ptCount val="52"/>
                <c:pt idx="27">
                  <c:v>-17.97</c:v>
                </c:pt>
                <c:pt idx="28">
                  <c:v>6.6</c:v>
                </c:pt>
                <c:pt idx="29">
                  <c:v>6.41</c:v>
                </c:pt>
                <c:pt idx="30">
                  <c:v>19.59</c:v>
                </c:pt>
                <c:pt idx="31">
                  <c:v>32.33</c:v>
                </c:pt>
                <c:pt idx="32">
                  <c:v>13.64</c:v>
                </c:pt>
                <c:pt idx="33">
                  <c:v>33.71</c:v>
                </c:pt>
                <c:pt idx="34">
                  <c:v>34.64</c:v>
                </c:pt>
                <c:pt idx="35">
                  <c:v>14.95</c:v>
                </c:pt>
                <c:pt idx="36">
                  <c:v>25.14</c:v>
                </c:pt>
                <c:pt idx="37">
                  <c:v>28.44</c:v>
                </c:pt>
                <c:pt idx="38">
                  <c:v>39.79</c:v>
                </c:pt>
                <c:pt idx="39">
                  <c:v>2.82</c:v>
                </c:pt>
                <c:pt idx="40">
                  <c:v>31.91</c:v>
                </c:pt>
                <c:pt idx="41">
                  <c:v>20.27</c:v>
                </c:pt>
                <c:pt idx="42">
                  <c:v>1.03</c:v>
                </c:pt>
                <c:pt idx="43">
                  <c:v>14.28</c:v>
                </c:pt>
                <c:pt idx="44">
                  <c:v>10.98</c:v>
                </c:pt>
                <c:pt idx="45">
                  <c:v>5.63</c:v>
                </c:pt>
                <c:pt idx="46">
                  <c:v>29.77</c:v>
                </c:pt>
                <c:pt idx="47">
                  <c:v>4.0199999999999996</c:v>
                </c:pt>
                <c:pt idx="48">
                  <c:v>18.52</c:v>
                </c:pt>
                <c:pt idx="49">
                  <c:v>16</c:v>
                </c:pt>
                <c:pt idx="50">
                  <c:v>15.69</c:v>
                </c:pt>
                <c:pt idx="51">
                  <c:v>8.86</c:v>
                </c:pt>
              </c:numCache>
            </c:numRef>
          </c:yVal>
          <c:smooth val="0"/>
          <c:extLst>
            <c:ext xmlns:c16="http://schemas.microsoft.com/office/drawing/2014/chart" uri="{C3380CC4-5D6E-409C-BE32-E72D297353CC}">
              <c16:uniqueId val="{00000001-32FE-4AF9-8B1E-693D6B95458E}"/>
            </c:ext>
          </c:extLst>
        </c:ser>
        <c:ser>
          <c:idx val="2"/>
          <c:order val="2"/>
          <c:tx>
            <c:strRef>
              <c:f>Graph!$E$3</c:f>
              <c:strCache>
                <c:ptCount val="1"/>
                <c:pt idx="0">
                  <c:v>A_mean</c:v>
                </c:pt>
              </c:strCache>
            </c:strRef>
          </c:tx>
          <c:spPr>
            <a:ln w="28575">
              <a:noFill/>
            </a:ln>
          </c:spPr>
          <c:marker>
            <c:symbol val="diamond"/>
            <c:size val="5"/>
            <c:spPr>
              <a:solidFill>
                <a:srgbClr val="FFFF00"/>
              </a:solidFill>
              <a:ln>
                <a:solidFill>
                  <a:srgbClr val="FFFF00"/>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Graph!$E$4:$E$55</c:f>
              <c:numCache>
                <c:formatCode>General</c:formatCode>
                <c:ptCount val="52"/>
                <c:pt idx="0">
                  <c:v>11.057199999999998</c:v>
                </c:pt>
              </c:numCache>
            </c:numRef>
          </c:yVal>
          <c:smooth val="0"/>
          <c:extLst>
            <c:ext xmlns:c16="http://schemas.microsoft.com/office/drawing/2014/chart" uri="{C3380CC4-5D6E-409C-BE32-E72D297353CC}">
              <c16:uniqueId val="{00000002-32FE-4AF9-8B1E-693D6B95458E}"/>
            </c:ext>
          </c:extLst>
        </c:ser>
        <c:ser>
          <c:idx val="3"/>
          <c:order val="3"/>
          <c:tx>
            <c:strRef>
              <c:f>Graph!$F$3</c:f>
              <c:strCache>
                <c:ptCount val="1"/>
                <c:pt idx="0">
                  <c:v>B_mean</c:v>
                </c:pt>
              </c:strCache>
            </c:strRef>
          </c:tx>
          <c:spPr>
            <a:ln w="28575">
              <a:noFill/>
            </a:ln>
          </c:spPr>
          <c:marker>
            <c:symbol val="square"/>
            <c:size val="5"/>
            <c:spPr>
              <a:solidFill>
                <a:srgbClr val="00FFFF"/>
              </a:solidFill>
              <a:ln>
                <a:solidFill>
                  <a:srgbClr val="00FFFF"/>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Graph!$F$4:$F$55</c:f>
              <c:numCache>
                <c:formatCode>General</c:formatCode>
                <c:ptCount val="52"/>
                <c:pt idx="26">
                  <c:v>16.681999999999995</c:v>
                </c:pt>
              </c:numCache>
            </c:numRef>
          </c:yVal>
          <c:smooth val="0"/>
          <c:extLst>
            <c:ext xmlns:c16="http://schemas.microsoft.com/office/drawing/2014/chart" uri="{C3380CC4-5D6E-409C-BE32-E72D297353CC}">
              <c16:uniqueId val="{00000003-32FE-4AF9-8B1E-693D6B95458E}"/>
            </c:ext>
          </c:extLst>
        </c:ser>
        <c:dLbls>
          <c:showLegendKey val="0"/>
          <c:showVal val="0"/>
          <c:showCatName val="0"/>
          <c:showSerName val="0"/>
          <c:showPercent val="0"/>
          <c:showBubbleSize val="0"/>
        </c:dLbls>
        <c:axId val="773640208"/>
        <c:axId val="1"/>
      </c:scatterChart>
      <c:valAx>
        <c:axId val="773640208"/>
        <c:scaling>
          <c:orientation val="minMax"/>
          <c:min val="-1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40"/>
          <c:min val="-2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640208"/>
        <c:crosses val="autoZero"/>
        <c:crossBetween val="midCat"/>
      </c:valAx>
      <c:spPr>
        <a:solidFill>
          <a:srgbClr val="C0C0C0"/>
        </a:solidFill>
        <a:ln w="12700">
          <a:solidFill>
            <a:srgbClr val="808080"/>
          </a:solidFill>
          <a:prstDash val="solid"/>
        </a:ln>
      </c:spPr>
    </c:plotArea>
    <c:legend>
      <c:legendPos val="r"/>
      <c:layout>
        <c:manualLayout>
          <c:xMode val="edge"/>
          <c:yMode val="edge"/>
          <c:x val="0.71684944787307003"/>
          <c:y val="6.4696775115398467E-2"/>
          <c:w val="0.24188850267590425"/>
          <c:h val="0.50989316600479895"/>
        </c:manualLayout>
      </c:layout>
      <c:overlay val="0"/>
      <c:spPr>
        <a:solidFill>
          <a:schemeClr val="bg1">
            <a:lumMod val="75000"/>
          </a:schemeClr>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24369747899158E-2"/>
          <c:y val="4.4444551612055391E-2"/>
          <c:w val="0.71848739495798319"/>
          <c:h val="0.91358244980336079"/>
        </c:manualLayout>
      </c:layout>
      <c:scatterChart>
        <c:scatterStyle val="lineMarker"/>
        <c:varyColors val="0"/>
        <c:ser>
          <c:idx val="0"/>
          <c:order val="0"/>
          <c:tx>
            <c:strRef>
              <c:f>Graph!$C$3</c:f>
              <c:strCache>
                <c:ptCount val="1"/>
                <c:pt idx="0">
                  <c:v>A</c:v>
                </c:pt>
              </c:strCache>
            </c:strRef>
          </c:tx>
          <c:spPr>
            <a:ln w="28575">
              <a:noFill/>
            </a:ln>
          </c:spPr>
          <c:marker>
            <c:symbol val="diamond"/>
            <c:size val="5"/>
            <c:spPr>
              <a:solidFill>
                <a:srgbClr val="000080"/>
              </a:solidFill>
              <a:ln>
                <a:solidFill>
                  <a:srgbClr val="000080"/>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Graph!$C$4:$C$55</c:f>
              <c:numCache>
                <c:formatCode>General</c:formatCode>
                <c:ptCount val="52"/>
                <c:pt idx="1">
                  <c:v>26.9</c:v>
                </c:pt>
                <c:pt idx="2">
                  <c:v>-11.71</c:v>
                </c:pt>
                <c:pt idx="3">
                  <c:v>-3.36</c:v>
                </c:pt>
                <c:pt idx="4">
                  <c:v>-1.43</c:v>
                </c:pt>
                <c:pt idx="5">
                  <c:v>22.22</c:v>
                </c:pt>
                <c:pt idx="6">
                  <c:v>9.94</c:v>
                </c:pt>
                <c:pt idx="7">
                  <c:v>-4.8899999999999997</c:v>
                </c:pt>
                <c:pt idx="8">
                  <c:v>0.99</c:v>
                </c:pt>
                <c:pt idx="9">
                  <c:v>15.54</c:v>
                </c:pt>
                <c:pt idx="10">
                  <c:v>21.28</c:v>
                </c:pt>
                <c:pt idx="11">
                  <c:v>20.41</c:v>
                </c:pt>
                <c:pt idx="12">
                  <c:v>22.31</c:v>
                </c:pt>
                <c:pt idx="13">
                  <c:v>25.68</c:v>
                </c:pt>
                <c:pt idx="14">
                  <c:v>17.46</c:v>
                </c:pt>
                <c:pt idx="15">
                  <c:v>29.2</c:v>
                </c:pt>
                <c:pt idx="16">
                  <c:v>-4.43</c:v>
                </c:pt>
                <c:pt idx="17">
                  <c:v>3.74</c:v>
                </c:pt>
                <c:pt idx="18">
                  <c:v>13.11</c:v>
                </c:pt>
                <c:pt idx="19">
                  <c:v>12.34</c:v>
                </c:pt>
                <c:pt idx="20">
                  <c:v>5.66</c:v>
                </c:pt>
                <c:pt idx="21">
                  <c:v>8.51</c:v>
                </c:pt>
                <c:pt idx="22">
                  <c:v>17.510000000000002</c:v>
                </c:pt>
                <c:pt idx="23">
                  <c:v>-7.28</c:v>
                </c:pt>
                <c:pt idx="24">
                  <c:v>24.48</c:v>
                </c:pt>
                <c:pt idx="25">
                  <c:v>12.25</c:v>
                </c:pt>
              </c:numCache>
            </c:numRef>
          </c:yVal>
          <c:smooth val="0"/>
          <c:extLst>
            <c:ext xmlns:c16="http://schemas.microsoft.com/office/drawing/2014/chart" uri="{C3380CC4-5D6E-409C-BE32-E72D297353CC}">
              <c16:uniqueId val="{00000000-C1FE-4B02-BD7F-D1C2BA71E37D}"/>
            </c:ext>
          </c:extLst>
        </c:ser>
        <c:ser>
          <c:idx val="1"/>
          <c:order val="1"/>
          <c:tx>
            <c:strRef>
              <c:f>Graph!$D$3</c:f>
              <c:strCache>
                <c:ptCount val="1"/>
                <c:pt idx="0">
                  <c:v>B</c:v>
                </c:pt>
              </c:strCache>
            </c:strRef>
          </c:tx>
          <c:spPr>
            <a:ln w="28575">
              <a:noFill/>
            </a:ln>
          </c:spPr>
          <c:marker>
            <c:symbol val="square"/>
            <c:size val="5"/>
            <c:spPr>
              <a:solidFill>
                <a:srgbClr val="FF00FF"/>
              </a:solidFill>
              <a:ln>
                <a:solidFill>
                  <a:srgbClr val="FF00FF"/>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Graph!$D$4:$D$55</c:f>
              <c:numCache>
                <c:formatCode>General</c:formatCode>
                <c:ptCount val="52"/>
                <c:pt idx="27">
                  <c:v>-17.97</c:v>
                </c:pt>
                <c:pt idx="28">
                  <c:v>6.6</c:v>
                </c:pt>
                <c:pt idx="29">
                  <c:v>6.41</c:v>
                </c:pt>
                <c:pt idx="30">
                  <c:v>19.59</c:v>
                </c:pt>
                <c:pt idx="31">
                  <c:v>32.33</c:v>
                </c:pt>
                <c:pt idx="32">
                  <c:v>13.64</c:v>
                </c:pt>
                <c:pt idx="33">
                  <c:v>33.71</c:v>
                </c:pt>
                <c:pt idx="34">
                  <c:v>34.64</c:v>
                </c:pt>
                <c:pt idx="35">
                  <c:v>14.95</c:v>
                </c:pt>
                <c:pt idx="36">
                  <c:v>25.14</c:v>
                </c:pt>
                <c:pt idx="37">
                  <c:v>28.44</c:v>
                </c:pt>
                <c:pt idx="38">
                  <c:v>39.79</c:v>
                </c:pt>
                <c:pt idx="39">
                  <c:v>2.82</c:v>
                </c:pt>
                <c:pt idx="40">
                  <c:v>31.91</c:v>
                </c:pt>
                <c:pt idx="41">
                  <c:v>20.27</c:v>
                </c:pt>
                <c:pt idx="42">
                  <c:v>1.03</c:v>
                </c:pt>
                <c:pt idx="43">
                  <c:v>14.28</c:v>
                </c:pt>
                <c:pt idx="44">
                  <c:v>10.98</c:v>
                </c:pt>
                <c:pt idx="45">
                  <c:v>5.63</c:v>
                </c:pt>
                <c:pt idx="46">
                  <c:v>29.77</c:v>
                </c:pt>
                <c:pt idx="47">
                  <c:v>4.0199999999999996</c:v>
                </c:pt>
                <c:pt idx="48">
                  <c:v>18.52</c:v>
                </c:pt>
                <c:pt idx="49">
                  <c:v>16</c:v>
                </c:pt>
                <c:pt idx="50">
                  <c:v>15.69</c:v>
                </c:pt>
                <c:pt idx="51">
                  <c:v>8.86</c:v>
                </c:pt>
              </c:numCache>
            </c:numRef>
          </c:yVal>
          <c:smooth val="0"/>
          <c:extLst>
            <c:ext xmlns:c16="http://schemas.microsoft.com/office/drawing/2014/chart" uri="{C3380CC4-5D6E-409C-BE32-E72D297353CC}">
              <c16:uniqueId val="{00000001-C1FE-4B02-BD7F-D1C2BA71E37D}"/>
            </c:ext>
          </c:extLst>
        </c:ser>
        <c:ser>
          <c:idx val="2"/>
          <c:order val="2"/>
          <c:tx>
            <c:strRef>
              <c:f>Graph!$E$3</c:f>
              <c:strCache>
                <c:ptCount val="1"/>
                <c:pt idx="0">
                  <c:v>A_mean</c:v>
                </c:pt>
              </c:strCache>
            </c:strRef>
          </c:tx>
          <c:spPr>
            <a:ln w="28575">
              <a:noFill/>
            </a:ln>
          </c:spPr>
          <c:marker>
            <c:symbol val="x"/>
            <c:size val="5"/>
            <c:spPr>
              <a:solidFill>
                <a:srgbClr val="FFFF00"/>
              </a:solidFill>
              <a:ln>
                <a:solidFill>
                  <a:srgbClr val="FFFF00"/>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Graph!$E$4:$E$55</c:f>
              <c:numCache>
                <c:formatCode>General</c:formatCode>
                <c:ptCount val="52"/>
                <c:pt idx="0">
                  <c:v>11.057199999999998</c:v>
                </c:pt>
              </c:numCache>
            </c:numRef>
          </c:yVal>
          <c:smooth val="0"/>
          <c:extLst>
            <c:ext xmlns:c16="http://schemas.microsoft.com/office/drawing/2014/chart" uri="{C3380CC4-5D6E-409C-BE32-E72D297353CC}">
              <c16:uniqueId val="{00000002-C1FE-4B02-BD7F-D1C2BA71E37D}"/>
            </c:ext>
          </c:extLst>
        </c:ser>
        <c:ser>
          <c:idx val="3"/>
          <c:order val="3"/>
          <c:tx>
            <c:strRef>
              <c:f>Graph!$F$3</c:f>
              <c:strCache>
                <c:ptCount val="1"/>
                <c:pt idx="0">
                  <c:v>B_mean</c:v>
                </c:pt>
              </c:strCache>
            </c:strRef>
          </c:tx>
          <c:spPr>
            <a:ln w="28575">
              <a:noFill/>
            </a:ln>
          </c:spPr>
          <c:marker>
            <c:symbol val="x"/>
            <c:size val="5"/>
            <c:spPr>
              <a:solidFill>
                <a:srgbClr val="00FFFF"/>
              </a:solidFill>
              <a:ln>
                <a:solidFill>
                  <a:srgbClr val="00FFFF"/>
                </a:solidFill>
                <a:prstDash val="solid"/>
              </a:ln>
            </c:spPr>
          </c:marker>
          <c:xVal>
            <c:numRef>
              <c:f>Graph!$B$4:$B$55</c:f>
              <c:numCache>
                <c:formatCode>General</c:formatCode>
                <c:ptCount val="52"/>
                <c:pt idx="0">
                  <c:v>10.5868</c:v>
                </c:pt>
                <c:pt idx="1">
                  <c:v>10.94</c:v>
                </c:pt>
                <c:pt idx="2">
                  <c:v>41.24</c:v>
                </c:pt>
                <c:pt idx="3">
                  <c:v>11.39</c:v>
                </c:pt>
                <c:pt idx="4">
                  <c:v>10.130000000000001</c:v>
                </c:pt>
                <c:pt idx="5">
                  <c:v>4.78</c:v>
                </c:pt>
                <c:pt idx="6">
                  <c:v>11.94</c:v>
                </c:pt>
                <c:pt idx="7">
                  <c:v>22.32</c:v>
                </c:pt>
                <c:pt idx="8">
                  <c:v>29.83</c:v>
                </c:pt>
                <c:pt idx="9">
                  <c:v>15.44</c:v>
                </c:pt>
                <c:pt idx="10">
                  <c:v>1.99</c:v>
                </c:pt>
                <c:pt idx="11">
                  <c:v>16.55</c:v>
                </c:pt>
                <c:pt idx="12">
                  <c:v>22.39</c:v>
                </c:pt>
                <c:pt idx="13">
                  <c:v>6.13</c:v>
                </c:pt>
                <c:pt idx="14">
                  <c:v>-4.29</c:v>
                </c:pt>
                <c:pt idx="15">
                  <c:v>6.84</c:v>
                </c:pt>
                <c:pt idx="16">
                  <c:v>4.9400000000000004</c:v>
                </c:pt>
                <c:pt idx="17">
                  <c:v>8.56</c:v>
                </c:pt>
                <c:pt idx="18">
                  <c:v>5.43</c:v>
                </c:pt>
                <c:pt idx="19">
                  <c:v>7.57</c:v>
                </c:pt>
                <c:pt idx="20">
                  <c:v>-2.67</c:v>
                </c:pt>
                <c:pt idx="21">
                  <c:v>19.100000000000001</c:v>
                </c:pt>
                <c:pt idx="22">
                  <c:v>-7.03</c:v>
                </c:pt>
                <c:pt idx="23">
                  <c:v>3.81</c:v>
                </c:pt>
                <c:pt idx="24">
                  <c:v>4.3</c:v>
                </c:pt>
                <c:pt idx="25">
                  <c:v>13.04</c:v>
                </c:pt>
                <c:pt idx="26">
                  <c:v>15.221999999999998</c:v>
                </c:pt>
                <c:pt idx="27">
                  <c:v>27.08</c:v>
                </c:pt>
                <c:pt idx="28">
                  <c:v>19.100000000000001</c:v>
                </c:pt>
                <c:pt idx="29">
                  <c:v>30.03</c:v>
                </c:pt>
                <c:pt idx="30">
                  <c:v>5.66</c:v>
                </c:pt>
                <c:pt idx="31">
                  <c:v>4.1500000000000004</c:v>
                </c:pt>
                <c:pt idx="32">
                  <c:v>15.13</c:v>
                </c:pt>
                <c:pt idx="33">
                  <c:v>18.18</c:v>
                </c:pt>
                <c:pt idx="34">
                  <c:v>0.41</c:v>
                </c:pt>
                <c:pt idx="35">
                  <c:v>5.42</c:v>
                </c:pt>
                <c:pt idx="36">
                  <c:v>22.03</c:v>
                </c:pt>
                <c:pt idx="37">
                  <c:v>31.17</c:v>
                </c:pt>
                <c:pt idx="38">
                  <c:v>0.2</c:v>
                </c:pt>
                <c:pt idx="39">
                  <c:v>11.7</c:v>
                </c:pt>
                <c:pt idx="40">
                  <c:v>4.92</c:v>
                </c:pt>
                <c:pt idx="41">
                  <c:v>-1.65</c:v>
                </c:pt>
                <c:pt idx="42">
                  <c:v>24.12</c:v>
                </c:pt>
                <c:pt idx="43">
                  <c:v>19.18</c:v>
                </c:pt>
                <c:pt idx="44">
                  <c:v>16.13</c:v>
                </c:pt>
                <c:pt idx="45">
                  <c:v>18.54</c:v>
                </c:pt>
                <c:pt idx="46">
                  <c:v>24.23</c:v>
                </c:pt>
                <c:pt idx="47">
                  <c:v>15.14</c:v>
                </c:pt>
                <c:pt idx="48">
                  <c:v>11.39</c:v>
                </c:pt>
                <c:pt idx="49">
                  <c:v>15.58</c:v>
                </c:pt>
                <c:pt idx="50">
                  <c:v>15.09</c:v>
                </c:pt>
                <c:pt idx="51">
                  <c:v>27.62</c:v>
                </c:pt>
              </c:numCache>
            </c:numRef>
          </c:xVal>
          <c:yVal>
            <c:numRef>
              <c:f>Graph!$F$4:$F$55</c:f>
              <c:numCache>
                <c:formatCode>General</c:formatCode>
                <c:ptCount val="52"/>
                <c:pt idx="26">
                  <c:v>16.681999999999995</c:v>
                </c:pt>
              </c:numCache>
            </c:numRef>
          </c:yVal>
          <c:smooth val="0"/>
          <c:extLst>
            <c:ext xmlns:c16="http://schemas.microsoft.com/office/drawing/2014/chart" uri="{C3380CC4-5D6E-409C-BE32-E72D297353CC}">
              <c16:uniqueId val="{00000003-C1FE-4B02-BD7F-D1C2BA71E37D}"/>
            </c:ext>
          </c:extLst>
        </c:ser>
        <c:dLbls>
          <c:showLegendKey val="0"/>
          <c:showVal val="0"/>
          <c:showCatName val="0"/>
          <c:showSerName val="0"/>
          <c:showPercent val="0"/>
          <c:showBubbleSize val="0"/>
        </c:dLbls>
        <c:axId val="851138208"/>
        <c:axId val="1"/>
      </c:scatterChart>
      <c:valAx>
        <c:axId val="85113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51138208"/>
        <c:crosses val="autoZero"/>
        <c:crossBetween val="midCat"/>
      </c:valAx>
      <c:spPr>
        <a:solidFill>
          <a:srgbClr val="C0C0C0"/>
        </a:solidFill>
        <a:ln w="12700">
          <a:solidFill>
            <a:srgbClr val="808080"/>
          </a:solidFill>
          <a:prstDash val="solid"/>
        </a:ln>
      </c:spPr>
    </c:plotArea>
    <c:legend>
      <c:legendPos val="r"/>
      <c:layout>
        <c:manualLayout>
          <c:xMode val="edge"/>
          <c:yMode val="edge"/>
          <c:x val="0.69537815126050417"/>
          <c:y val="0.35061806163118503"/>
          <c:w val="0.1785714285714286"/>
          <c:h val="0.2395066912932178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emf"/><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19050</xdr:rowOff>
    </xdr:from>
    <xdr:to>
      <xdr:col>14</xdr:col>
      <xdr:colOff>304799</xdr:colOff>
      <xdr:row>25</xdr:row>
      <xdr:rowOff>57149</xdr:rowOff>
    </xdr:to>
    <xdr:sp macro="" textlink="">
      <xdr:nvSpPr>
        <xdr:cNvPr id="2" name="TextBox 1">
          <a:extLst>
            <a:ext uri="{FF2B5EF4-FFF2-40B4-BE49-F238E27FC236}">
              <a16:creationId xmlns:a16="http://schemas.microsoft.com/office/drawing/2014/main" id="{DCA5BA34-907C-470D-A52F-384FA4D46235}"/>
            </a:ext>
          </a:extLst>
        </xdr:cNvPr>
        <xdr:cNvSpPr txBox="1"/>
      </xdr:nvSpPr>
      <xdr:spPr>
        <a:xfrm>
          <a:off x="9524" y="19050"/>
          <a:ext cx="8829675" cy="415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Analysis of Variance (ANOVA) is a single test that tests for any differences across multiple groups for means of </a:t>
          </a:r>
          <a:r>
            <a:rPr lang="en-US" sz="1800">
              <a:solidFill>
                <a:srgbClr val="0000FF"/>
              </a:solidFill>
            </a:rPr>
            <a:t>a variable </a:t>
          </a:r>
          <a:r>
            <a:rPr lang="en-US" sz="1800"/>
            <a:t>of interest.   </a:t>
          </a:r>
          <a:r>
            <a:rPr lang="en-US" sz="1800">
              <a:solidFill>
                <a:schemeClr val="accent6">
                  <a:lumMod val="50000"/>
                </a:schemeClr>
              </a:solidFill>
            </a:rPr>
            <a:t>This is the appropriate testing procedure rather than performing 2-sample</a:t>
          </a:r>
          <a:r>
            <a:rPr lang="en-US" sz="1800" baseline="0">
              <a:solidFill>
                <a:schemeClr val="accent6">
                  <a:lumMod val="50000"/>
                </a:schemeClr>
              </a:solidFill>
            </a:rPr>
            <a:t> t-tests for all possible combinations of differences.</a:t>
          </a:r>
          <a:endParaRPr lang="en-US" sz="1800">
            <a:solidFill>
              <a:schemeClr val="accent6">
                <a:lumMod val="50000"/>
              </a:schemeClr>
            </a:solidFill>
          </a:endParaRPr>
        </a:p>
        <a:p>
          <a:endParaRPr lang="en-US" sz="1800"/>
        </a:p>
        <a:p>
          <a:pPr marL="0" marR="0" lvl="0" indent="0" defTabSz="914400" eaLnBrk="1" fontAlgn="auto" latinLnBrk="0" hangingPunct="1">
            <a:lnSpc>
              <a:spcPct val="100000"/>
            </a:lnSpc>
            <a:spcBef>
              <a:spcPts val="0"/>
            </a:spcBef>
            <a:spcAft>
              <a:spcPts val="0"/>
            </a:spcAft>
            <a:buClrTx/>
            <a:buSzTx/>
            <a:buFontTx/>
            <a:buNone/>
            <a:tabLst/>
            <a:defRPr/>
          </a:pPr>
          <a:r>
            <a:rPr lang="en-US" sz="1800"/>
            <a:t>Multivariate Analysis of Variance (MANOVA) is a single test that tests for any differences across multiple groups for the means of </a:t>
          </a:r>
          <a:r>
            <a:rPr lang="en-US" sz="1800">
              <a:solidFill>
                <a:srgbClr val="0000FF"/>
              </a:solidFill>
            </a:rPr>
            <a:t>multiple variables </a:t>
          </a:r>
          <a:r>
            <a:rPr lang="en-US" sz="1800"/>
            <a:t>of interest.  </a:t>
          </a:r>
          <a:r>
            <a:rPr kumimoji="0" lang="en-US" sz="1800" b="0" i="0" u="none" strike="noStrike" kern="0" cap="none" spc="0" normalizeH="0" baseline="0" noProof="0">
              <a:ln>
                <a:noFill/>
              </a:ln>
              <a:solidFill>
                <a:srgbClr val="F79646">
                  <a:lumMod val="50000"/>
                </a:srgbClr>
              </a:solidFill>
              <a:effectLst/>
              <a:uLnTx/>
              <a:uFillTx/>
              <a:latin typeface="+mn-lt"/>
              <a:ea typeface="+mn-ea"/>
              <a:cs typeface="+mn-cs"/>
            </a:rPr>
            <a:t>This is the appropriate testing procedure rather than merely performing an ANOVA for each of the variables.</a:t>
          </a:r>
        </a:p>
        <a:p>
          <a:endParaRPr lang="en-US" sz="1800"/>
        </a:p>
        <a:p>
          <a:r>
            <a:rPr lang="en-US" sz="1800"/>
            <a:t>If one merely performs</a:t>
          </a:r>
          <a:r>
            <a:rPr lang="en-US" sz="1800" baseline="0"/>
            <a:t> multiple ANOVA then the familywise error rate (overall </a:t>
          </a:r>
          <a:r>
            <a:rPr lang="el-GR" sz="1800" baseline="0"/>
            <a:t>α</a:t>
          </a:r>
          <a:r>
            <a:rPr lang="en-US" sz="1800" baseline="0"/>
            <a:t> level) for for this family of ANOVA tests is not the </a:t>
          </a:r>
          <a:r>
            <a:rPr lang="el-GR" sz="1800" baseline="0"/>
            <a:t>α</a:t>
          </a:r>
          <a:r>
            <a:rPr lang="en-US" sz="1800" baseline="0"/>
            <a:t> level used for each individual ANOVA. </a:t>
          </a:r>
          <a:r>
            <a:rPr lang="en-US" sz="1600" baseline="0">
              <a:solidFill>
                <a:schemeClr val="accent6">
                  <a:lumMod val="50000"/>
                </a:schemeClr>
              </a:solidFill>
            </a:rPr>
            <a:t>(see next tab)</a:t>
          </a:r>
        </a:p>
        <a:p>
          <a:endParaRPr lang="en-US" sz="1800" baseline="0"/>
        </a:p>
        <a:p>
          <a:r>
            <a:rPr lang="en-US" sz="1800" baseline="0"/>
            <a:t>A MANOVA test can detect significant differences that are not detected by a family individual ANOVAs. </a:t>
          </a:r>
          <a:r>
            <a:rPr lang="en-US" sz="1600" baseline="0">
              <a:solidFill>
                <a:schemeClr val="accent6">
                  <a:lumMod val="50000"/>
                </a:schemeClr>
              </a:solidFill>
            </a:rPr>
            <a:t>(see JMP &amp; SPSS results for the data set on this sheet.)</a:t>
          </a:r>
          <a:endParaRPr lang="en-US" sz="1600">
            <a:solidFill>
              <a:schemeClr val="accent6">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1</xdr:row>
      <xdr:rowOff>28575</xdr:rowOff>
    </xdr:from>
    <xdr:to>
      <xdr:col>9</xdr:col>
      <xdr:colOff>542925</xdr:colOff>
      <xdr:row>40</xdr:row>
      <xdr:rowOff>152400</xdr:rowOff>
    </xdr:to>
    <xdr:sp macro="" textlink="">
      <xdr:nvSpPr>
        <xdr:cNvPr id="4097" name="Text Box 1">
          <a:extLst>
            <a:ext uri="{FF2B5EF4-FFF2-40B4-BE49-F238E27FC236}">
              <a16:creationId xmlns:a16="http://schemas.microsoft.com/office/drawing/2014/main" id="{00000000-0008-0000-0600-000001100000}"/>
            </a:ext>
          </a:extLst>
        </xdr:cNvPr>
        <xdr:cNvSpPr txBox="1">
          <a:spLocks noChangeArrowheads="1"/>
        </xdr:cNvSpPr>
      </xdr:nvSpPr>
      <xdr:spPr bwMode="auto">
        <a:xfrm>
          <a:off x="28575" y="190500"/>
          <a:ext cx="6000750" cy="6438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GLM Multivariate Options</a:t>
          </a:r>
        </a:p>
        <a:p>
          <a:pPr algn="l" rtl="0">
            <a:defRPr sz="1000"/>
          </a:pPr>
          <a:r>
            <a:rPr lang="en-US" sz="1000" b="0" i="0" u="none" strike="noStrike" baseline="0">
              <a:solidFill>
                <a:srgbClr val="000000"/>
              </a:solidFill>
              <a:latin typeface="Arial"/>
              <a:cs typeface="Arial"/>
            </a:rPr>
            <a:t>Optional statistics are available from this dialog box. Statistics are calculated using a fixed-effects model.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Estimated Marginal Means. Select the factors and interactions for which you want estimates of the population marginal means in the cells. These means are adjusted for the covariates, if any. Interactions are available only if you have specified a custom model.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Compare main effects. Provides uncorrected pairwise comparisons among estimated marginal means for any main effect in the model, for both between- and within-subjects factors. This item is available only if main effects are selected under the Display Means For list. </a:t>
          </a:r>
        </a:p>
        <a:p>
          <a:pPr algn="l" rtl="0">
            <a:defRPr sz="1000"/>
          </a:pPr>
          <a:r>
            <a:rPr lang="en-US" sz="1000" b="0" i="0" u="none" strike="noStrike" baseline="0">
              <a:solidFill>
                <a:srgbClr val="000000"/>
              </a:solidFill>
              <a:latin typeface="Arial"/>
              <a:cs typeface="Arial"/>
            </a:rPr>
            <a:t>Confidence interval adjustment. Select least significant difference (LSD), Bonferroni, or Sidak adjustment to the confidence intervals and significance. This item is available only if Compare main effects is selected.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Display. </a:t>
          </a:r>
          <a:r>
            <a:rPr lang="en-US" sz="1200" b="1" i="0" u="none" strike="noStrike" baseline="0">
              <a:solidFill>
                <a:srgbClr val="0000FF"/>
              </a:solidFill>
              <a:latin typeface="Arial"/>
              <a:cs typeface="Arial"/>
            </a:rPr>
            <a:t>Select Descriptive statistics to produce observed means, standard deviations, and counts for all of the dependent variables in all cells</a:t>
          </a:r>
          <a:r>
            <a:rPr lang="en-US" sz="1200" b="0" i="0" u="none" strike="noStrike" baseline="0">
              <a:solidFill>
                <a:sysClr val="windowText" lastClr="000000"/>
              </a:solidFill>
              <a:latin typeface="Arial"/>
              <a:cs typeface="Arial"/>
            </a:rPr>
            <a:t>. </a:t>
          </a:r>
          <a:r>
            <a:rPr lang="en-US" sz="1000" b="0" i="0" u="none" strike="noStrike" baseline="0">
              <a:solidFill>
                <a:sysClr val="windowText" lastClr="000000"/>
              </a:solidFill>
              <a:latin typeface="Arial"/>
              <a:cs typeface="Arial"/>
            </a:rPr>
            <a:t>Estimates of effect size gives a partial eta-squared value for each effect and each parameter estimate. The eta-squared statistic describes the proportion of total variability attributable to a factor. S</a:t>
          </a:r>
          <a:r>
            <a:rPr lang="en-US" sz="1000" b="0" i="0" u="none" strike="noStrike" baseline="0">
              <a:solidFill>
                <a:srgbClr val="000000"/>
              </a:solidFill>
              <a:latin typeface="Arial"/>
              <a:cs typeface="Arial"/>
            </a:rPr>
            <a:t>elect Observed power to obtain the power of the test when the alternative hypothesis is set based on the observed value. Select Parameter estimates to produce the parameter estimates, standard errors, t tests, confidence intervals, and the observed power for each test. You can display the hypothesis and error SSCP matrices and the Residual SSCP matrix plus Bartlett's test of sphericity of the residual covariance matrix.</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FF"/>
              </a:solidFill>
              <a:latin typeface="Arial"/>
              <a:cs typeface="Arial"/>
            </a:rPr>
            <a:t>Homogeneity tests produces the Levene test of the homogeneity of variance for each dependent variable across all level combinations of the between-subjects factors, for between-subjects factors only. Also, homogeneity tests include Box's M test of the homogeneity of the covariance matrices of the dependent variables across all level combinations of the between-subjects factors</a:t>
          </a:r>
          <a:r>
            <a:rPr lang="en-US" sz="1000" b="1" i="0" u="none" strike="noStrike" baseline="0">
              <a:solidFill>
                <a:srgbClr val="0000FF"/>
              </a:solidFill>
              <a:latin typeface="Arial"/>
              <a:cs typeface="Arial"/>
            </a:rPr>
            <a:t>.</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The spread-versus-level and residual plots options are useful for checking assumptions about the data. This item is disabled if there are no factors. Select Residual plots to produce an observed-by-predicted-by-standardized residuals plot for each dependent variable. These plots are useful for investigating the assumption of equal variance. Select Lack of fit test to check if the relationship between the dependent variable and the independent variables can be adequately described by the model. General estimable function allows you to construct custom hypothesis tests based on the general estimable function. Rows in any contrast coefficient matrix are linear combinations of the general estimable function.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Significance level. You might want to adjust the significance level used in post hoc tests and the confidence level used for constructing confidence intervals. The specified value is also used to calculate the observed power for the test. When you specify a significance level, the associated level of the confidence intervals is displayed in the dialog box. </a:t>
          </a:r>
        </a:p>
        <a:p>
          <a:pPr algn="l" rtl="0">
            <a:defRPr sz="1000"/>
          </a:pPr>
          <a:endParaRPr lang="en-US" sz="1000" b="0" i="0" u="none" strike="noStrike" baseline="0">
            <a:solidFill>
              <a:srgbClr val="000000"/>
            </a:solidFill>
            <a:latin typeface="Arial"/>
            <a:cs typeface="Arial"/>
          </a:endParaRPr>
        </a:p>
        <a:p>
          <a:pPr algn="l" rtl="0">
            <a:defRPr sz="1000"/>
          </a:pP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571500</xdr:colOff>
      <xdr:row>27</xdr:row>
      <xdr:rowOff>133350</xdr:rowOff>
    </xdr:to>
    <xdr:sp macro="" textlink="">
      <xdr:nvSpPr>
        <xdr:cNvPr id="5121" name="Text Box 1">
          <a:extLst>
            <a:ext uri="{FF2B5EF4-FFF2-40B4-BE49-F238E27FC236}">
              <a16:creationId xmlns:a16="http://schemas.microsoft.com/office/drawing/2014/main" id="{00000000-0008-0000-0C00-000001140000}"/>
            </a:ext>
          </a:extLst>
        </xdr:cNvPr>
        <xdr:cNvSpPr txBox="1">
          <a:spLocks noChangeArrowheads="1"/>
        </xdr:cNvSpPr>
      </xdr:nvSpPr>
      <xdr:spPr bwMode="auto">
        <a:xfrm>
          <a:off x="0" y="28575"/>
          <a:ext cx="5448300" cy="447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FF"/>
              </a:solidFill>
              <a:latin typeface="Arial"/>
              <a:cs typeface="Arial"/>
            </a:rPr>
            <a:t>H</a:t>
          </a:r>
          <a:r>
            <a:rPr lang="en-US" sz="1000" b="1" i="0" u="none" strike="noStrike" baseline="-25000">
              <a:solidFill>
                <a:srgbClr val="0000FF"/>
              </a:solidFill>
              <a:latin typeface="Arial"/>
              <a:cs typeface="Arial"/>
            </a:rPr>
            <a:t>0</a:t>
          </a:r>
          <a:r>
            <a:rPr lang="en-US" sz="1000" b="1" i="0" u="none" strike="noStrike" baseline="0">
              <a:solidFill>
                <a:srgbClr val="0000FF"/>
              </a:solidFill>
              <a:latin typeface="Arial"/>
              <a:cs typeface="Arial"/>
            </a:rPr>
            <a:t>: No Effect</a:t>
          </a:r>
          <a:r>
            <a:rPr lang="en-US" sz="1000" b="1" i="0" u="none" strike="noStrike" baseline="0">
              <a:solidFill>
                <a:srgbClr val="000000"/>
              </a:solidFill>
              <a:latin typeface="Arial"/>
              <a:cs typeface="Arial"/>
            </a:rPr>
            <a:t>   </a:t>
          </a:r>
          <a:r>
            <a:rPr lang="en-US" sz="1000" b="0" i="0" u="none" strike="noStrike" baseline="0">
              <a:solidFill>
                <a:srgbClr val="000000"/>
              </a:solidFill>
              <a:latin typeface="Arial"/>
              <a:cs typeface="Arial"/>
            </a:rPr>
            <a:t>versus</a:t>
          </a:r>
          <a:r>
            <a:rPr lang="en-US" sz="1000" b="1" i="0" u="none" strike="noStrike" baseline="0">
              <a:solidFill>
                <a:srgbClr val="000000"/>
              </a:solidFill>
              <a:latin typeface="Arial"/>
              <a:cs typeface="Arial"/>
            </a:rPr>
            <a:t>     </a:t>
          </a:r>
          <a:r>
            <a:rPr lang="en-US" sz="1000" b="1" i="0" u="none" strike="noStrike" baseline="0">
              <a:solidFill>
                <a:srgbClr val="0000FF"/>
              </a:solidFill>
              <a:latin typeface="Arial"/>
              <a:cs typeface="Arial"/>
            </a:rPr>
            <a:t>H</a:t>
          </a:r>
          <a:r>
            <a:rPr lang="en-US" sz="1000" b="1" i="0" u="none" strike="noStrike" baseline="-25000">
              <a:solidFill>
                <a:srgbClr val="0000FF"/>
              </a:solidFill>
              <a:latin typeface="Arial"/>
              <a:cs typeface="Arial"/>
            </a:rPr>
            <a:t>1</a:t>
          </a:r>
          <a:r>
            <a:rPr lang="en-US" sz="1000" b="1" i="0" u="none" strike="noStrike" baseline="0">
              <a:solidFill>
                <a:srgbClr val="0000FF"/>
              </a:solidFill>
              <a:latin typeface="Arial"/>
              <a:cs typeface="Arial"/>
            </a:rPr>
            <a:t>: There is an Effect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Power is the ability of a testing procedure to detect an effect when one is present.  Power is generally measured by the probability </a:t>
          </a:r>
          <a:r>
            <a:rPr lang="en-US" sz="1000" b="0" i="0" u="none" strike="noStrike" baseline="0">
              <a:solidFill>
                <a:srgbClr val="000000"/>
              </a:solidFill>
              <a:latin typeface="Arial"/>
              <a:cs typeface="Arial"/>
            </a:rPr>
            <a:t>of the testing procedure to detect an effect.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a:t>
          </a:r>
          <a:r>
            <a:rPr lang="en-US" sz="1000" b="1" i="0" u="none" strike="noStrike" baseline="0">
              <a:solidFill>
                <a:srgbClr val="000000"/>
              </a:solidFill>
              <a:latin typeface="Arial"/>
              <a:cs typeface="Arial"/>
            </a:rPr>
            <a:t>power</a:t>
          </a:r>
          <a:r>
            <a:rPr lang="en-US" sz="1000" b="0" i="0" u="none" strike="noStrike" baseline="0">
              <a:solidFill>
                <a:srgbClr val="000000"/>
              </a:solidFill>
              <a:latin typeface="Arial"/>
              <a:cs typeface="Arial"/>
            </a:rPr>
            <a:t> of a statistical test </a:t>
          </a:r>
          <a:r>
            <a:rPr lang="en-US" sz="1000" b="1" i="0" u="none" strike="noStrike" baseline="0">
              <a:solidFill>
                <a:srgbClr val="000000"/>
              </a:solidFill>
              <a:latin typeface="Arial"/>
              <a:cs typeface="Arial"/>
            </a:rPr>
            <a:t>depends upon</a:t>
          </a:r>
          <a:r>
            <a:rPr lang="en-US" sz="1000" b="0" i="0" u="none" strike="noStrike" baseline="0">
              <a:solidFill>
                <a:srgbClr val="000000"/>
              </a:solidFill>
              <a:latin typeface="Arial"/>
              <a:cs typeface="Arial"/>
            </a:rPr>
            <a:t> three parameters: </a:t>
          </a:r>
          <a:r>
            <a:rPr lang="en-US" sz="1000" b="1" i="0" u="none" strike="noStrike" baseline="0">
              <a:solidFill>
                <a:srgbClr val="000000"/>
              </a:solidFill>
              <a:latin typeface="Arial"/>
              <a:cs typeface="Arial"/>
            </a:rPr>
            <a:t>the significance criterion</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the reliability of the sample results</a:t>
          </a:r>
          <a:r>
            <a:rPr lang="en-US" sz="1000" b="0" i="0" u="none" strike="noStrike" baseline="0">
              <a:solidFill>
                <a:srgbClr val="000000"/>
              </a:solidFill>
              <a:latin typeface="Arial"/>
              <a:cs typeface="Arial"/>
            </a:rPr>
            <a:t>, and </a:t>
          </a:r>
          <a:r>
            <a:rPr lang="en-US" sz="1000" b="1" i="0" u="none" strike="noStrike" baseline="0">
              <a:solidFill>
                <a:srgbClr val="000000"/>
              </a:solidFill>
              <a:latin typeface="Arial"/>
              <a:cs typeface="Arial"/>
            </a:rPr>
            <a:t>the 'effect size,' </a:t>
          </a:r>
          <a:r>
            <a:rPr lang="en-US" sz="1000" b="0" i="0" u="none" strike="noStrike" baseline="0">
              <a:solidFill>
                <a:srgbClr val="000000"/>
              </a:solidFill>
              <a:latin typeface="Arial"/>
              <a:cs typeface="Arial"/>
            </a:rPr>
            <a:t>that is, the degree to which the phenomenon exists."  Cohen (1988) </a:t>
          </a:r>
          <a:r>
            <a:rPr lang="en-US" sz="1000" b="0" i="1" u="none" strike="noStrike" baseline="0">
              <a:solidFill>
                <a:srgbClr val="000000"/>
              </a:solidFill>
              <a:latin typeface="Arial"/>
              <a:cs typeface="Arial"/>
            </a:rPr>
            <a:t>Statistical Power Analysis for the Behavioral Sciences</a:t>
          </a:r>
          <a:r>
            <a:rPr lang="en-US" sz="1000" b="0" i="0" u="none" strike="noStrike" baseline="0">
              <a:solidFill>
                <a:srgbClr val="000000"/>
              </a:solidFill>
              <a:latin typeface="Arial"/>
              <a:cs typeface="Arial"/>
            </a:rPr>
            <a:t>,Hillsdale, NJ; Lawrence Erlbaum Associates, page 4.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reliability of the sample results is the degree to one would expect the sample results to be close to the actual phenomenon characteristics.  This is measured by the expected variability of the sample statistic from the phenomenon parameter.  The standard error of the statistic is one such measure.  This reliability may depend on multiple factors but the size of the sample is always one factor.  Hence in many situations the sample size is used as a surrogate measure for the reliability of sample results.  Cohen does discuss making sure that the design for data collection does try to eliminate all extraneous sources of variability and on page 8 states, "In general, anything which reduces the variability of observations by the exclusion of sources of variability which are irrelevant to the assessment of the phenomenon under study will serve to increase power."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abbreviated form,</a:t>
          </a:r>
          <a:r>
            <a:rPr lang="en-US" sz="1200" b="0" i="0" u="none" strike="noStrike" baseline="0">
              <a:solidFill>
                <a:srgbClr val="000000"/>
              </a:solidFill>
              <a:latin typeface="Arial"/>
              <a:cs typeface="Arial"/>
            </a:rPr>
            <a:t> </a:t>
          </a:r>
          <a:r>
            <a:rPr lang="en-US" sz="1200" b="1" i="0" u="none" strike="noStrike" baseline="0">
              <a:solidFill>
                <a:srgbClr val="0000FF"/>
              </a:solidFill>
              <a:latin typeface="Arial"/>
              <a:cs typeface="Arial"/>
            </a:rPr>
            <a:t>Power is a function of </a:t>
          </a:r>
          <a:r>
            <a:rPr lang="en-US" sz="1200" b="1" i="0" u="none" strike="noStrike" baseline="0">
              <a:solidFill>
                <a:srgbClr val="0000FF"/>
              </a:solidFill>
              <a:latin typeface="Symbol"/>
              <a:cs typeface="Arial"/>
            </a:rPr>
            <a:t>a</a:t>
          </a:r>
          <a:r>
            <a:rPr lang="en-US" sz="1200" b="1" i="0" u="none" strike="noStrike" baseline="0">
              <a:solidFill>
                <a:srgbClr val="0000FF"/>
              </a:solidFill>
              <a:latin typeface="Arial"/>
              <a:cs typeface="Arial"/>
            </a:rPr>
            <a:t>, sample size, &amp; effect size.</a:t>
          </a:r>
        </a:p>
        <a:p>
          <a:pPr algn="l" rtl="0">
            <a:defRPr sz="1000"/>
          </a:pPr>
          <a:endParaRPr lang="en-US" sz="1200" b="1" i="0" u="none" strike="noStrike" baseline="0">
            <a:solidFill>
              <a:srgbClr val="0000FF"/>
            </a:solidFill>
            <a:latin typeface="Arial"/>
            <a:cs typeface="Arial"/>
          </a:endParaRPr>
        </a:p>
        <a:p>
          <a:pPr algn="l" rtl="0">
            <a:defRPr sz="1000"/>
          </a:pPr>
          <a:r>
            <a:rPr lang="en-US" sz="1000" b="0" i="0" u="none" strike="noStrike" baseline="0">
              <a:solidFill>
                <a:srgbClr val="000000"/>
              </a:solidFill>
              <a:latin typeface="Arial"/>
              <a:cs typeface="Arial"/>
            </a:rPr>
            <a:t>Effect size is generally measured in relative rather than absolute terms.  One way to do this is to standardize the absolute effect through the use of a measurement of the variability of the statistic for measuring the effect.</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23</xdr:row>
      <xdr:rowOff>47623</xdr:rowOff>
    </xdr:from>
    <xdr:to>
      <xdr:col>9</xdr:col>
      <xdr:colOff>200025</xdr:colOff>
      <xdr:row>36</xdr:row>
      <xdr:rowOff>152399</xdr:rowOff>
    </xdr:to>
    <xdr:sp macro="" textlink="">
      <xdr:nvSpPr>
        <xdr:cNvPr id="2" name="TextBox 1">
          <a:extLst>
            <a:ext uri="{FF2B5EF4-FFF2-40B4-BE49-F238E27FC236}">
              <a16:creationId xmlns:a16="http://schemas.microsoft.com/office/drawing/2014/main" id="{7F8917A7-9CD5-4F7A-AA1B-5D8BE3A33932}"/>
            </a:ext>
          </a:extLst>
        </xdr:cNvPr>
        <xdr:cNvSpPr txBox="1"/>
      </xdr:nvSpPr>
      <xdr:spPr>
        <a:xfrm>
          <a:off x="47625" y="4362448"/>
          <a:ext cx="6953250" cy="220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rgbClr val="0000CC"/>
              </a:solidFill>
            </a:rPr>
            <a:t>If the null is true then calculating</a:t>
          </a:r>
          <a:r>
            <a:rPr lang="en-US" sz="1200" b="1" baseline="0">
              <a:solidFill>
                <a:srgbClr val="0000CC"/>
              </a:solidFill>
            </a:rPr>
            <a:t> the probability of rejecting H</a:t>
          </a:r>
          <a:r>
            <a:rPr lang="en-US" sz="1200" b="1" baseline="-25000">
              <a:solidFill>
                <a:srgbClr val="0000CC"/>
              </a:solidFill>
            </a:rPr>
            <a:t>0</a:t>
          </a:r>
          <a:r>
            <a:rPr lang="en-US" sz="1200" b="1" baseline="0">
              <a:solidFill>
                <a:srgbClr val="0000CC"/>
              </a:solidFill>
            </a:rPr>
            <a:t> for the overall test using the </a:t>
          </a:r>
          <a:r>
            <a:rPr lang="en-US" sz="1200" b="1" baseline="0">
              <a:solidFill>
                <a:srgbClr val="0000CC"/>
              </a:solidFill>
              <a:latin typeface="Symbol" pitchFamily="18" charset="2"/>
            </a:rPr>
            <a:t>a</a:t>
          </a:r>
          <a:r>
            <a:rPr lang="en-US" sz="1200" b="1" baseline="0">
              <a:solidFill>
                <a:srgbClr val="0000CC"/>
              </a:solidFill>
            </a:rPr>
            <a:t> for each individual test  is much more difficult than calculating its compliment of failing to reject H</a:t>
          </a:r>
          <a:r>
            <a:rPr lang="en-US" sz="1200" b="1" baseline="-25000">
              <a:solidFill>
                <a:srgbClr val="0000CC"/>
              </a:solidFill>
            </a:rPr>
            <a:t>0</a:t>
          </a:r>
          <a:r>
            <a:rPr lang="en-US" sz="1200" b="1" baseline="0">
              <a:solidFill>
                <a:srgbClr val="0000CC"/>
              </a:solidFill>
            </a:rPr>
            <a:t> or accepting H</a:t>
          </a:r>
          <a:r>
            <a:rPr lang="en-US" sz="1200" b="1" baseline="-25000">
              <a:solidFill>
                <a:srgbClr val="0000CC"/>
              </a:solidFill>
            </a:rPr>
            <a:t>0,</a:t>
          </a:r>
          <a:r>
            <a:rPr lang="en-US" sz="1200" b="1" baseline="0">
              <a:solidFill>
                <a:srgbClr val="0000CC"/>
              </a:solidFill>
            </a:rPr>
            <a:t> (1-</a:t>
          </a:r>
          <a:r>
            <a:rPr lang="en-US" sz="1200" b="1" baseline="0">
              <a:solidFill>
                <a:srgbClr val="0000CC"/>
              </a:solidFill>
              <a:latin typeface="Symbol" pitchFamily="18" charset="2"/>
            </a:rPr>
            <a:t>a</a:t>
          </a:r>
          <a:r>
            <a:rPr lang="en-US" sz="1200" b="1" baseline="0">
              <a:solidFill>
                <a:srgbClr val="0000CC"/>
              </a:solidFill>
            </a:rPr>
            <a:t>)</a:t>
          </a:r>
          <a:r>
            <a:rPr lang="en-US" sz="1200" b="1" baseline="30000">
              <a:solidFill>
                <a:srgbClr val="0000CC"/>
              </a:solidFill>
            </a:rPr>
            <a:t>3</a:t>
          </a:r>
          <a:r>
            <a:rPr lang="en-US" sz="1200" b="1" baseline="0">
              <a:solidFill>
                <a:srgbClr val="0000CC"/>
              </a:solidFill>
            </a:rPr>
            <a:t>.    Hence </a:t>
          </a:r>
          <a:r>
            <a:rPr lang="en-US" sz="1200" b="1" baseline="0">
              <a:solidFill>
                <a:srgbClr val="0000CC"/>
              </a:solidFill>
              <a:latin typeface="+mn-lt"/>
              <a:ea typeface="+mn-ea"/>
              <a:cs typeface="+mn-cs"/>
            </a:rPr>
            <a:t>using the series of three tests, </a:t>
          </a:r>
          <a:r>
            <a:rPr lang="en-US" sz="1200" b="1" baseline="0">
              <a:solidFill>
                <a:srgbClr val="0000CC"/>
              </a:solidFill>
            </a:rPr>
            <a:t>the probability of rejecting the null that the centroids are all equal when they are truely equal (Making a type I error for the overall test) is  1-</a:t>
          </a:r>
          <a:r>
            <a:rPr lang="en-US" sz="1200" b="1" baseline="0">
              <a:solidFill>
                <a:srgbClr val="0000CC"/>
              </a:solidFill>
              <a:latin typeface="+mn-lt"/>
              <a:ea typeface="+mn-ea"/>
              <a:cs typeface="+mn-cs"/>
            </a:rPr>
            <a:t>(1-.05)</a:t>
          </a:r>
          <a:r>
            <a:rPr lang="en-US" sz="1200" b="1" baseline="30000">
              <a:solidFill>
                <a:srgbClr val="0000CC"/>
              </a:solidFill>
              <a:latin typeface="+mn-lt"/>
              <a:ea typeface="+mn-ea"/>
              <a:cs typeface="+mn-cs"/>
            </a:rPr>
            <a:t>3</a:t>
          </a:r>
          <a:r>
            <a:rPr lang="en-US" sz="1200" b="1" baseline="0">
              <a:solidFill>
                <a:srgbClr val="0000CC"/>
              </a:solidFill>
              <a:latin typeface="+mn-lt"/>
              <a:ea typeface="+mn-ea"/>
              <a:cs typeface="+mn-cs"/>
            </a:rPr>
            <a:t> = 1-.95</a:t>
          </a:r>
          <a:r>
            <a:rPr lang="en-US" sz="1200" b="1" baseline="30000">
              <a:solidFill>
                <a:srgbClr val="0000CC"/>
              </a:solidFill>
              <a:latin typeface="+mn-lt"/>
              <a:ea typeface="+mn-ea"/>
              <a:cs typeface="+mn-cs"/>
            </a:rPr>
            <a:t>3 </a:t>
          </a:r>
          <a:r>
            <a:rPr lang="en-US" sz="1200" b="1" baseline="0">
              <a:solidFill>
                <a:srgbClr val="0000CC"/>
              </a:solidFill>
              <a:latin typeface="+mn-lt"/>
              <a:ea typeface="+mn-ea"/>
              <a:cs typeface="+mn-cs"/>
            </a:rPr>
            <a:t>= 1-.857375 = .142625.    The Hair text calls this the </a:t>
          </a:r>
          <a:r>
            <a:rPr lang="en-US" sz="1600" b="1" baseline="0">
              <a:solidFill>
                <a:schemeClr val="tx1"/>
              </a:solidFill>
              <a:latin typeface="+mn-lt"/>
              <a:ea typeface="+mn-ea"/>
              <a:cs typeface="+mn-cs"/>
            </a:rPr>
            <a:t>experimentwide error rate</a:t>
          </a:r>
          <a:r>
            <a:rPr lang="en-US" sz="1200" b="1" baseline="0">
              <a:solidFill>
                <a:srgbClr val="0000CC"/>
              </a:solidFill>
              <a:latin typeface="+mn-lt"/>
              <a:ea typeface="+mn-ea"/>
              <a:cs typeface="+mn-cs"/>
            </a:rPr>
            <a:t>.   You may also see it referred to as  </a:t>
          </a:r>
          <a:r>
            <a:rPr lang="en-US" sz="1400" b="1" baseline="0">
              <a:solidFill>
                <a:schemeClr val="accent6">
                  <a:lumMod val="50000"/>
                </a:schemeClr>
              </a:solidFill>
              <a:latin typeface="+mn-lt"/>
              <a:ea typeface="+mn-ea"/>
              <a:cs typeface="+mn-cs"/>
            </a:rPr>
            <a:t>experimentwide alpha error rate</a:t>
          </a:r>
          <a:r>
            <a:rPr lang="en-US" sz="1200" b="1" baseline="0">
              <a:solidFill>
                <a:srgbClr val="0000CC"/>
              </a:solidFill>
              <a:latin typeface="+mn-lt"/>
              <a:ea typeface="+mn-ea"/>
              <a:cs typeface="+mn-cs"/>
            </a:rPr>
            <a:t>, </a:t>
          </a:r>
          <a:r>
            <a:rPr lang="en-US" sz="1400" b="1" baseline="0">
              <a:solidFill>
                <a:schemeClr val="accent6">
                  <a:lumMod val="50000"/>
                </a:schemeClr>
              </a:solidFill>
              <a:latin typeface="+mn-lt"/>
              <a:ea typeface="+mn-ea"/>
              <a:cs typeface="+mn-cs"/>
            </a:rPr>
            <a:t>experimentwide type I error rate</a:t>
          </a:r>
          <a:r>
            <a:rPr lang="en-US" sz="1200" b="1" baseline="0">
              <a:solidFill>
                <a:srgbClr val="0000CC"/>
              </a:solidFill>
              <a:latin typeface="+mn-lt"/>
              <a:ea typeface="+mn-ea"/>
              <a:cs typeface="+mn-cs"/>
            </a:rPr>
            <a:t>,  </a:t>
          </a:r>
          <a:r>
            <a:rPr lang="en-US" sz="1400" b="1" baseline="0">
              <a:solidFill>
                <a:schemeClr val="accent6">
                  <a:lumMod val="50000"/>
                </a:schemeClr>
              </a:solidFill>
              <a:latin typeface="+mn-lt"/>
              <a:ea typeface="+mn-ea"/>
              <a:cs typeface="+mn-cs"/>
            </a:rPr>
            <a:t>experimentwise error rate</a:t>
          </a:r>
          <a:r>
            <a:rPr lang="en-US" sz="1200" b="1" baseline="0">
              <a:solidFill>
                <a:srgbClr val="0000CC"/>
              </a:solidFill>
              <a:latin typeface="+mn-lt"/>
              <a:ea typeface="+mn-ea"/>
              <a:cs typeface="+mn-cs"/>
            </a:rPr>
            <a:t>, and </a:t>
          </a:r>
          <a:r>
            <a:rPr lang="en-US" sz="1400" b="1" baseline="0">
              <a:solidFill>
                <a:schemeClr val="accent6">
                  <a:lumMod val="50000"/>
                </a:schemeClr>
              </a:solidFill>
              <a:latin typeface="+mn-lt"/>
              <a:ea typeface="+mn-ea"/>
              <a:cs typeface="+mn-cs"/>
            </a:rPr>
            <a:t>familywise error rate </a:t>
          </a:r>
          <a:r>
            <a:rPr lang="en-US" sz="1200" b="1" baseline="0">
              <a:solidFill>
                <a:srgbClr val="0000CC"/>
              </a:solidFill>
              <a:latin typeface="+mn-lt"/>
              <a:ea typeface="+mn-ea"/>
              <a:cs typeface="+mn-cs"/>
            </a:rPr>
            <a:t>where the series of tests are considered to be a family of tests. </a:t>
          </a:r>
        </a:p>
        <a:p>
          <a:endParaRPr lang="en-US" sz="1200" b="1" baseline="0">
            <a:solidFill>
              <a:srgbClr val="0000CC"/>
            </a:solidFill>
            <a:latin typeface="+mn-lt"/>
            <a:ea typeface="+mn-ea"/>
            <a:cs typeface="+mn-cs"/>
          </a:endParaRPr>
        </a:p>
        <a:p>
          <a:r>
            <a:rPr lang="en-US" sz="1600" b="1" baseline="0">
              <a:solidFill>
                <a:srgbClr val="0000CC"/>
              </a:solidFill>
              <a:latin typeface="+mn-lt"/>
              <a:ea typeface="+mn-ea"/>
              <a:cs typeface="+mn-cs"/>
            </a:rPr>
            <a:t>In general for K tests,  </a:t>
          </a:r>
          <a:r>
            <a:rPr lang="en-US" sz="1600" b="1" baseline="0">
              <a:solidFill>
                <a:schemeClr val="tx1"/>
              </a:solidFill>
              <a:latin typeface="+mn-lt"/>
              <a:ea typeface="+mn-ea"/>
              <a:cs typeface="+mn-cs"/>
            </a:rPr>
            <a:t>experimentwide error rate = 1-(1-</a:t>
          </a:r>
          <a:r>
            <a:rPr lang="en-US" sz="1600" b="1" baseline="0">
              <a:solidFill>
                <a:schemeClr val="tx1"/>
              </a:solidFill>
              <a:latin typeface="Symbol" pitchFamily="18" charset="2"/>
              <a:ea typeface="+mn-ea"/>
              <a:cs typeface="+mn-cs"/>
            </a:rPr>
            <a:t>a</a:t>
          </a:r>
          <a:r>
            <a:rPr lang="en-US" sz="1600" b="1" baseline="0">
              <a:solidFill>
                <a:schemeClr val="tx1"/>
              </a:solidFill>
              <a:latin typeface="+mn-lt"/>
              <a:ea typeface="+mn-ea"/>
              <a:cs typeface="+mn-cs"/>
            </a:rPr>
            <a:t>)</a:t>
          </a:r>
          <a:r>
            <a:rPr lang="en-US" sz="1600" b="1" baseline="30000">
              <a:solidFill>
                <a:schemeClr val="tx1"/>
              </a:solidFill>
              <a:latin typeface="+mn-lt"/>
              <a:ea typeface="+mn-ea"/>
              <a:cs typeface="+mn-cs"/>
            </a:rPr>
            <a:t>K</a:t>
          </a:r>
          <a:r>
            <a:rPr lang="en-US" sz="1600" b="1" baseline="0">
              <a:solidFill>
                <a:srgbClr val="0000CC"/>
              </a:solidFill>
              <a:latin typeface="+mn-lt"/>
              <a:ea typeface="+mn-ea"/>
              <a:cs typeface="+mn-cs"/>
            </a:rPr>
            <a:t>.</a:t>
          </a:r>
          <a:endParaRPr lang="en-US" sz="1600" b="1" baseline="0">
            <a:solidFill>
              <a:srgbClr val="0000CC"/>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8</xdr:row>
      <xdr:rowOff>114300</xdr:rowOff>
    </xdr:from>
    <xdr:to>
      <xdr:col>5</xdr:col>
      <xdr:colOff>781050</xdr:colOff>
      <xdr:row>26</xdr:row>
      <xdr:rowOff>95250</xdr:rowOff>
    </xdr:to>
    <xdr:sp macro="" textlink="">
      <xdr:nvSpPr>
        <xdr:cNvPr id="6145" name="Text Box 1">
          <a:extLst>
            <a:ext uri="{FF2B5EF4-FFF2-40B4-BE49-F238E27FC236}">
              <a16:creationId xmlns:a16="http://schemas.microsoft.com/office/drawing/2014/main" id="{00000000-0008-0000-0000-000001180000}"/>
            </a:ext>
          </a:extLst>
        </xdr:cNvPr>
        <xdr:cNvSpPr txBox="1">
          <a:spLocks noChangeArrowheads="1"/>
        </xdr:cNvSpPr>
      </xdr:nvSpPr>
      <xdr:spPr bwMode="auto">
        <a:xfrm>
          <a:off x="76200" y="2190750"/>
          <a:ext cx="5505450" cy="3581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When one is simultaneously analyzing multiple variables then the measurement of variability is a matrix of sum of squares and cross products rather than just being a sum of squares.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Times New Roman"/>
              <a:cs typeface="Times New Roman"/>
            </a:rPr>
            <a:t>T = B + W</a:t>
          </a:r>
          <a:r>
            <a:rPr lang="en-US" sz="1200" b="0" i="0" u="none" strike="noStrike" baseline="0">
              <a:solidFill>
                <a:srgbClr val="000000"/>
              </a:solidFill>
              <a:latin typeface="Times New Roman"/>
              <a:cs typeface="Times New Roman"/>
            </a:rPr>
            <a:t>, where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a:t>
          </a:r>
          <a:r>
            <a:rPr lang="en-US" sz="1200" b="0" i="0" u="none" strike="noStrike" baseline="0">
              <a:solidFill>
                <a:srgbClr val="000000"/>
              </a:solidFill>
              <a:latin typeface="Times New Roman"/>
              <a:cs typeface="Times New Roman"/>
            </a:rPr>
            <a:t> = matrix of </a:t>
          </a:r>
          <a:r>
            <a:rPr lang="en-US" sz="1200" b="1" i="0" u="none" strike="noStrike" baseline="0">
              <a:solidFill>
                <a:srgbClr val="000000"/>
              </a:solidFill>
              <a:latin typeface="Times New Roman"/>
              <a:cs typeface="Times New Roman"/>
            </a:rPr>
            <a:t>Total</a:t>
          </a:r>
          <a:r>
            <a:rPr lang="en-US" sz="1200" b="0" i="0" u="none" strike="noStrike" baseline="0">
              <a:solidFill>
                <a:srgbClr val="000000"/>
              </a:solidFill>
              <a:latin typeface="Times New Roman"/>
              <a:cs typeface="Times New Roman"/>
            </a:rPr>
            <a:t> (corrected) sum of squares and cross products,</a:t>
          </a:r>
        </a:p>
        <a:p>
          <a:pPr algn="l" rtl="0">
            <a:defRPr sz="1000"/>
          </a:pPr>
          <a:r>
            <a:rPr lang="en-US" sz="1200" b="1" i="0" u="none" strike="noStrike" baseline="0">
              <a:solidFill>
                <a:srgbClr val="000000"/>
              </a:solidFill>
              <a:latin typeface="Times New Roman"/>
              <a:cs typeface="Times New Roman"/>
            </a:rPr>
            <a:t>B</a:t>
          </a:r>
          <a:r>
            <a:rPr lang="en-US" sz="1200" b="0" i="0" u="none" strike="noStrike" baseline="0">
              <a:solidFill>
                <a:srgbClr val="000000"/>
              </a:solidFill>
              <a:latin typeface="Times New Roman"/>
              <a:cs typeface="Times New Roman"/>
            </a:rPr>
            <a:t> = matrix of </a:t>
          </a:r>
          <a:r>
            <a:rPr lang="en-US" sz="1200" b="1" i="0" u="none" strike="noStrike" baseline="0">
              <a:solidFill>
                <a:srgbClr val="000000"/>
              </a:solidFill>
              <a:latin typeface="Times New Roman"/>
              <a:cs typeface="Times New Roman"/>
            </a:rPr>
            <a:t>Between</a:t>
          </a:r>
          <a:r>
            <a:rPr lang="en-US" sz="1200" b="0" i="0" u="none" strike="noStrike" baseline="0">
              <a:solidFill>
                <a:srgbClr val="000000"/>
              </a:solidFill>
              <a:latin typeface="Times New Roman"/>
              <a:cs typeface="Times New Roman"/>
            </a:rPr>
            <a:t> (treatment) sum of squares and cross products &amp; </a:t>
          </a:r>
        </a:p>
        <a:p>
          <a:pPr algn="l" rtl="0">
            <a:defRPr sz="1000"/>
          </a:pPr>
          <a:r>
            <a:rPr lang="en-US" sz="1200" b="1" i="0" u="none" strike="noStrike" baseline="0">
              <a:solidFill>
                <a:srgbClr val="000000"/>
              </a:solidFill>
              <a:latin typeface="Times New Roman"/>
              <a:cs typeface="Times New Roman"/>
            </a:rPr>
            <a:t>W</a:t>
          </a:r>
          <a:r>
            <a:rPr lang="en-US" sz="1200" b="0" i="0" u="none" strike="noStrike" baseline="0">
              <a:solidFill>
                <a:srgbClr val="000000"/>
              </a:solidFill>
              <a:latin typeface="Times New Roman"/>
              <a:cs typeface="Times New Roman"/>
            </a:rPr>
            <a:t> = matrix of </a:t>
          </a:r>
          <a:r>
            <a:rPr lang="en-US" sz="1200" b="1" i="0" u="none" strike="noStrike" baseline="0">
              <a:solidFill>
                <a:srgbClr val="000000"/>
              </a:solidFill>
              <a:latin typeface="Times New Roman"/>
              <a:cs typeface="Times New Roman"/>
            </a:rPr>
            <a:t>Within</a:t>
          </a:r>
          <a:r>
            <a:rPr lang="en-US" sz="1200" b="0" i="0" u="none" strike="noStrike" baseline="0">
              <a:solidFill>
                <a:srgbClr val="000000"/>
              </a:solidFill>
              <a:latin typeface="Times New Roman"/>
              <a:cs typeface="Times New Roman"/>
            </a:rPr>
            <a:t> (error) sum of squares and cross products.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test statistic in ANOVA is a ratio of variance estimates.  </a:t>
          </a:r>
          <a:r>
            <a:rPr lang="en-US" sz="1200" b="0" i="0" u="none" strike="noStrike" baseline="0">
              <a:solidFill>
                <a:srgbClr val="FF0000"/>
              </a:solidFill>
              <a:latin typeface="Times New Roman"/>
              <a:cs typeface="Times New Roman"/>
            </a:rPr>
            <a:t>One cannot extend this to the multivariate problem and find a ratio of variance-covariance estimates because this would require dividing by a matrix and division is not an operation that is defined for matrices.  </a:t>
          </a:r>
          <a:r>
            <a:rPr lang="en-US" sz="1200" b="0" i="0" u="none" strike="noStrike" baseline="0">
              <a:solidFill>
                <a:srgbClr val="000000"/>
              </a:solidFill>
              <a:latin typeface="Times New Roman"/>
              <a:cs typeface="Times New Roman"/>
            </a:rPr>
            <a:t>Hence there is no one method that is generally recognized as the preferred way of calculating a test statistic for MANOVA.  SPSS does calculations using four different methods: Pillai's Trace, Wilks' Lambda, Hotelling's Trace &amp; Roy's Largest Root and each has a p-value for testing:</a:t>
          </a:r>
        </a:p>
        <a:p>
          <a:pPr algn="l" rtl="0">
            <a:defRPr sz="1000"/>
          </a:pPr>
          <a:r>
            <a:rPr lang="en-US" sz="1200" b="1" i="0" u="none" strike="noStrike" baseline="0">
              <a:solidFill>
                <a:srgbClr val="0000FF"/>
              </a:solidFill>
              <a:latin typeface="Times New Roman"/>
              <a:cs typeface="Times New Roman"/>
            </a:rPr>
            <a:t>H</a:t>
          </a:r>
          <a:r>
            <a:rPr lang="en-US" sz="1200" b="1" i="0" u="none" strike="noStrike" baseline="-25000">
              <a:solidFill>
                <a:srgbClr val="0000FF"/>
              </a:solidFill>
              <a:latin typeface="Times New Roman"/>
              <a:cs typeface="Times New Roman"/>
            </a:rPr>
            <a:t>0</a:t>
          </a:r>
          <a:r>
            <a:rPr lang="en-US" sz="1200" b="1" i="0" u="none" strike="noStrike" baseline="0">
              <a:solidFill>
                <a:srgbClr val="0000FF"/>
              </a:solidFill>
              <a:latin typeface="Times New Roman"/>
              <a:cs typeface="Times New Roman"/>
            </a:rPr>
            <a:t>: There is No Effect </a:t>
          </a:r>
          <a:r>
            <a:rPr lang="en-US" sz="1200" b="0" i="0" u="none" strike="noStrike" baseline="0">
              <a:solidFill>
                <a:srgbClr val="000000"/>
              </a:solidFill>
              <a:latin typeface="Times New Roman"/>
              <a:cs typeface="Times New Roman"/>
            </a:rPr>
            <a:t> versus </a:t>
          </a:r>
          <a:r>
            <a:rPr lang="en-US" sz="1200" b="1" i="0" u="none" strike="noStrike" baseline="0">
              <a:solidFill>
                <a:srgbClr val="0000FF"/>
              </a:solidFill>
              <a:latin typeface="Times New Roman"/>
              <a:cs typeface="Times New Roman"/>
            </a:rPr>
            <a:t>H</a:t>
          </a:r>
          <a:r>
            <a:rPr lang="en-US" sz="1200" b="1" i="0" u="none" strike="noStrike" baseline="-25000">
              <a:solidFill>
                <a:srgbClr val="0000FF"/>
              </a:solidFill>
              <a:latin typeface="Times New Roman"/>
              <a:cs typeface="Times New Roman"/>
            </a:rPr>
            <a:t>1</a:t>
          </a:r>
          <a:r>
            <a:rPr lang="en-US" sz="1200" b="1" i="0" u="none" strike="noStrike" baseline="0">
              <a:solidFill>
                <a:srgbClr val="0000FF"/>
              </a:solidFill>
              <a:latin typeface="Times New Roman"/>
              <a:cs typeface="Times New Roman"/>
            </a:rPr>
            <a:t>: There is an Effect.</a:t>
          </a:r>
          <a:endParaRPr lang="en-US" sz="1200" b="0" i="0" u="none" strike="noStrike" baseline="0">
            <a:solidFill>
              <a:srgbClr val="000000"/>
            </a:solidFill>
            <a:latin typeface="Times New Roman"/>
            <a:cs typeface="Times New Roman"/>
          </a:endParaRPr>
        </a:p>
        <a:p>
          <a:pPr algn="l" rtl="0">
            <a:defRPr sz="1000"/>
          </a:pP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0</xdr:row>
      <xdr:rowOff>28576</xdr:rowOff>
    </xdr:from>
    <xdr:to>
      <xdr:col>16</xdr:col>
      <xdr:colOff>152400</xdr:colOff>
      <xdr:row>13</xdr:row>
      <xdr:rowOff>123825</xdr:rowOff>
    </xdr:to>
    <xdr:graphicFrame macro="">
      <xdr:nvGraphicFramePr>
        <xdr:cNvPr id="1055" name="Chart 1">
          <a:extLst>
            <a:ext uri="{FF2B5EF4-FFF2-40B4-BE49-F238E27FC236}">
              <a16:creationId xmlns:a16="http://schemas.microsoft.com/office/drawing/2014/main" id="{00000000-0008-0000-0100-00001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xdr:row>
      <xdr:rowOff>38100</xdr:rowOff>
    </xdr:from>
    <xdr:to>
      <xdr:col>11</xdr:col>
      <xdr:colOff>9525</xdr:colOff>
      <xdr:row>7</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2657475" y="866775"/>
          <a:ext cx="36385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Descriptions for Z1, Z2, FACT1, FACT2, PC1 &amp; PC2 are in the comments for each column heading below.</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23</xdr:row>
      <xdr:rowOff>133350</xdr:rowOff>
    </xdr:to>
    <xdr:graphicFrame macro="">
      <xdr:nvGraphicFramePr>
        <xdr:cNvPr id="2121" name="Chart 1">
          <a:extLst>
            <a:ext uri="{FF2B5EF4-FFF2-40B4-BE49-F238E27FC236}">
              <a16:creationId xmlns:a16="http://schemas.microsoft.com/office/drawing/2014/main" id="{00000000-0008-0000-0200-00004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2</xdr:row>
      <xdr:rowOff>38100</xdr:rowOff>
    </xdr:from>
    <xdr:to>
      <xdr:col>5</xdr:col>
      <xdr:colOff>276225</xdr:colOff>
      <xdr:row>21</xdr:row>
      <xdr:rowOff>28575</xdr:rowOff>
    </xdr:to>
    <xdr:sp macro="" textlink="">
      <xdr:nvSpPr>
        <xdr:cNvPr id="2122" name="Line 2">
          <a:extLst>
            <a:ext uri="{FF2B5EF4-FFF2-40B4-BE49-F238E27FC236}">
              <a16:creationId xmlns:a16="http://schemas.microsoft.com/office/drawing/2014/main" id="{00000000-0008-0000-0200-00004A080000}"/>
            </a:ext>
          </a:extLst>
        </xdr:cNvPr>
        <xdr:cNvSpPr>
          <a:spLocks noChangeShapeType="1"/>
        </xdr:cNvSpPr>
      </xdr:nvSpPr>
      <xdr:spPr bwMode="auto">
        <a:xfrm flipH="1">
          <a:off x="361950" y="361950"/>
          <a:ext cx="2352675" cy="306705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314325</xdr:colOff>
      <xdr:row>4</xdr:row>
      <xdr:rowOff>142875</xdr:rowOff>
    </xdr:from>
    <xdr:to>
      <xdr:col>6</xdr:col>
      <xdr:colOff>342900</xdr:colOff>
      <xdr:row>19</xdr:row>
      <xdr:rowOff>38100</xdr:rowOff>
    </xdr:to>
    <xdr:sp macro="" textlink="">
      <xdr:nvSpPr>
        <xdr:cNvPr id="2123" name="Line 3">
          <a:extLst>
            <a:ext uri="{FF2B5EF4-FFF2-40B4-BE49-F238E27FC236}">
              <a16:creationId xmlns:a16="http://schemas.microsoft.com/office/drawing/2014/main" id="{00000000-0008-0000-0200-00004B080000}"/>
            </a:ext>
          </a:extLst>
        </xdr:cNvPr>
        <xdr:cNvSpPr>
          <a:spLocks noChangeShapeType="1"/>
        </xdr:cNvSpPr>
      </xdr:nvSpPr>
      <xdr:spPr bwMode="auto">
        <a:xfrm>
          <a:off x="314325" y="790575"/>
          <a:ext cx="3076575" cy="232410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5</xdr:row>
      <xdr:rowOff>47625</xdr:rowOff>
    </xdr:from>
    <xdr:to>
      <xdr:col>6</xdr:col>
      <xdr:colOff>361950</xdr:colOff>
      <xdr:row>15</xdr:row>
      <xdr:rowOff>66675</xdr:rowOff>
    </xdr:to>
    <xdr:sp macro="" textlink="">
      <xdr:nvSpPr>
        <xdr:cNvPr id="2124" name="Line 4">
          <a:extLst>
            <a:ext uri="{FF2B5EF4-FFF2-40B4-BE49-F238E27FC236}">
              <a16:creationId xmlns:a16="http://schemas.microsoft.com/office/drawing/2014/main" id="{00000000-0008-0000-0200-00004C080000}"/>
            </a:ext>
          </a:extLst>
        </xdr:cNvPr>
        <xdr:cNvSpPr>
          <a:spLocks noChangeShapeType="1"/>
        </xdr:cNvSpPr>
      </xdr:nvSpPr>
      <xdr:spPr bwMode="auto">
        <a:xfrm flipV="1">
          <a:off x="276225" y="857250"/>
          <a:ext cx="3133725" cy="1638300"/>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11</xdr:row>
      <xdr:rowOff>0</xdr:rowOff>
    </xdr:from>
    <xdr:to>
      <xdr:col>6</xdr:col>
      <xdr:colOff>95250</xdr:colOff>
      <xdr:row>11</xdr:row>
      <xdr:rowOff>0</xdr:rowOff>
    </xdr:to>
    <xdr:sp macro="" textlink="">
      <xdr:nvSpPr>
        <xdr:cNvPr id="2125" name="Line 5">
          <a:extLst>
            <a:ext uri="{FF2B5EF4-FFF2-40B4-BE49-F238E27FC236}">
              <a16:creationId xmlns:a16="http://schemas.microsoft.com/office/drawing/2014/main" id="{00000000-0008-0000-0200-00004D080000}"/>
            </a:ext>
          </a:extLst>
        </xdr:cNvPr>
        <xdr:cNvSpPr>
          <a:spLocks noChangeShapeType="1"/>
        </xdr:cNvSpPr>
      </xdr:nvSpPr>
      <xdr:spPr bwMode="auto">
        <a:xfrm>
          <a:off x="276225" y="1781175"/>
          <a:ext cx="2867025" cy="0"/>
        </a:xfrm>
        <a:prstGeom prst="line">
          <a:avLst/>
        </a:prstGeom>
        <a:noFill/>
        <a:ln w="15875">
          <a:solidFill>
            <a:srgbClr xmlns:mc="http://schemas.openxmlformats.org/markup-compatibility/2006" xmlns:a14="http://schemas.microsoft.com/office/drawing/2010/main" val="00FF00" mc:Ignorable="a14" a14:legacySpreadsheetColorIndex="11"/>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247650</xdr:colOff>
      <xdr:row>1</xdr:row>
      <xdr:rowOff>28575</xdr:rowOff>
    </xdr:from>
    <xdr:to>
      <xdr:col>3</xdr:col>
      <xdr:colOff>266700</xdr:colOff>
      <xdr:row>22</xdr:row>
      <xdr:rowOff>152400</xdr:rowOff>
    </xdr:to>
    <xdr:sp macro="" textlink="">
      <xdr:nvSpPr>
        <xdr:cNvPr id="2126" name="Line 6">
          <a:extLst>
            <a:ext uri="{FF2B5EF4-FFF2-40B4-BE49-F238E27FC236}">
              <a16:creationId xmlns:a16="http://schemas.microsoft.com/office/drawing/2014/main" id="{00000000-0008-0000-0200-00004E080000}"/>
            </a:ext>
          </a:extLst>
        </xdr:cNvPr>
        <xdr:cNvSpPr>
          <a:spLocks noChangeShapeType="1"/>
        </xdr:cNvSpPr>
      </xdr:nvSpPr>
      <xdr:spPr bwMode="auto">
        <a:xfrm>
          <a:off x="1619250" y="190500"/>
          <a:ext cx="19050" cy="3524250"/>
        </a:xfrm>
        <a:prstGeom prst="line">
          <a:avLst/>
        </a:prstGeom>
        <a:noFill/>
        <a:ln w="15875">
          <a:solidFill>
            <a:srgbClr xmlns:mc="http://schemas.openxmlformats.org/markup-compatibility/2006" xmlns:a14="http://schemas.microsoft.com/office/drawing/2010/main" val="00FF00" mc:Ignorable="a14" a14:legacySpreadsheetColorIndex="11"/>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c:userShapes xmlns:c="http://schemas.openxmlformats.org/drawingml/2006/chart">
  <cdr:relSizeAnchor xmlns:cdr="http://schemas.openxmlformats.org/drawingml/2006/chartDrawing">
    <cdr:from>
      <cdr:x>0.60133</cdr:x>
      <cdr:y>0.0545</cdr:y>
    </cdr:from>
    <cdr:to>
      <cdr:x>0.66105</cdr:x>
      <cdr:y>0.10912</cdr:y>
    </cdr:to>
    <cdr:sp macro="" textlink="">
      <cdr:nvSpPr>
        <cdr:cNvPr id="3073" name="Text Box 1"/>
        <cdr:cNvSpPr txBox="1">
          <a:spLocks xmlns:a="http://schemas.openxmlformats.org/drawingml/2006/main" noChangeArrowheads="1"/>
        </cdr:cNvSpPr>
      </cdr:nvSpPr>
      <cdr:spPr bwMode="auto">
        <a:xfrm xmlns:a="http://schemas.openxmlformats.org/drawingml/2006/main">
          <a:off x="2735274" y="213935"/>
          <a:ext cx="271338" cy="211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Z1</a:t>
          </a:r>
          <a:endParaRPr lang="en-US"/>
        </a:p>
      </cdr:txBody>
    </cdr:sp>
  </cdr:relSizeAnchor>
  <cdr:relSizeAnchor xmlns:cdr="http://schemas.openxmlformats.org/drawingml/2006/chartDrawing">
    <cdr:from>
      <cdr:x>0.68112</cdr:x>
      <cdr:y>0.78798</cdr:y>
    </cdr:from>
    <cdr:to>
      <cdr:x>0.73986</cdr:x>
      <cdr:y>0.84187</cdr:y>
    </cdr:to>
    <cdr:sp macro="" textlink="">
      <cdr:nvSpPr>
        <cdr:cNvPr id="3074" name="Text Box 2"/>
        <cdr:cNvSpPr txBox="1">
          <a:spLocks xmlns:a="http://schemas.openxmlformats.org/drawingml/2006/main" noChangeArrowheads="1"/>
        </cdr:cNvSpPr>
      </cdr:nvSpPr>
      <cdr:spPr bwMode="auto">
        <a:xfrm xmlns:a="http://schemas.openxmlformats.org/drawingml/2006/main">
          <a:off x="3097800" y="3050403"/>
          <a:ext cx="266890" cy="208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Z2</a:t>
          </a:r>
          <a:endParaRPr lang="en-US"/>
        </a:p>
      </cdr:txBody>
    </cdr:sp>
  </cdr:relSizeAnchor>
  <cdr:relSizeAnchor xmlns:cdr="http://schemas.openxmlformats.org/drawingml/2006/chartDrawing">
    <cdr:from>
      <cdr:x>0.19503</cdr:x>
      <cdr:y>0.08815</cdr:y>
    </cdr:from>
    <cdr:to>
      <cdr:x>0.55556</cdr:x>
      <cdr:y>0.90112</cdr:y>
    </cdr:to>
    <cdr:sp macro="" textlink="">
      <cdr:nvSpPr>
        <cdr:cNvPr id="3075" name="Line 3"/>
        <cdr:cNvSpPr>
          <a:spLocks xmlns:a="http://schemas.openxmlformats.org/drawingml/2006/main" noChangeShapeType="1"/>
        </cdr:cNvSpPr>
      </cdr:nvSpPr>
      <cdr:spPr bwMode="auto">
        <a:xfrm xmlns:a="http://schemas.openxmlformats.org/drawingml/2006/main" flipH="1" flipV="1">
          <a:off x="889281" y="344065"/>
          <a:ext cx="1638040" cy="3143879"/>
        </a:xfrm>
        <a:prstGeom xmlns:a="http://schemas.openxmlformats.org/drawingml/2006/main" prst="line">
          <a:avLst/>
        </a:prstGeom>
        <a:noFill xmlns:a="http://schemas.openxmlformats.org/drawingml/2006/main"/>
        <a:ln xmlns:a="http://schemas.openxmlformats.org/drawingml/2006/main" w="15875">
          <a:solidFill>
            <a:srgbClr xmlns:mc="http://schemas.openxmlformats.org/markup-compatibility/2006" xmlns:a14="http://schemas.microsoft.com/office/drawing/2010/main" val="FF0000" mc:Ignorable="a14" a14:legacySpreadsheetColorIndex="1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0.44664</cdr:x>
      <cdr:y>0.87649</cdr:y>
    </cdr:from>
    <cdr:to>
      <cdr:x>0.53402</cdr:x>
      <cdr:y>0.93111</cdr:y>
    </cdr:to>
    <cdr:sp macro="" textlink="">
      <cdr:nvSpPr>
        <cdr:cNvPr id="3076" name="Text Box 4"/>
        <cdr:cNvSpPr txBox="1">
          <a:spLocks xmlns:a="http://schemas.openxmlformats.org/drawingml/2006/main" noChangeArrowheads="1"/>
        </cdr:cNvSpPr>
      </cdr:nvSpPr>
      <cdr:spPr bwMode="auto">
        <a:xfrm xmlns:a="http://schemas.openxmlformats.org/drawingml/2006/main">
          <a:off x="2032462" y="3392703"/>
          <a:ext cx="397000" cy="2112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FF0000"/>
              </a:solidFill>
              <a:latin typeface="Arial"/>
              <a:cs typeface="Arial"/>
            </a:rPr>
            <a:t>PC1</a:t>
          </a:r>
          <a:endParaRPr lang="en-US"/>
        </a:p>
      </cdr:txBody>
    </cdr:sp>
  </cdr:relSizeAnchor>
  <cdr:relSizeAnchor xmlns:cdr="http://schemas.openxmlformats.org/drawingml/2006/chartDrawing">
    <cdr:from>
      <cdr:x>0.62287</cdr:x>
      <cdr:y>0.19764</cdr:y>
    </cdr:from>
    <cdr:to>
      <cdr:x>0.71123</cdr:x>
      <cdr:y>0.25055</cdr:y>
    </cdr:to>
    <cdr:sp macro="" textlink="">
      <cdr:nvSpPr>
        <cdr:cNvPr id="3077" name="Text Box 5"/>
        <cdr:cNvSpPr txBox="1">
          <a:spLocks xmlns:a="http://schemas.openxmlformats.org/drawingml/2006/main" noChangeArrowheads="1"/>
        </cdr:cNvSpPr>
      </cdr:nvSpPr>
      <cdr:spPr bwMode="auto">
        <a:xfrm xmlns:a="http://schemas.openxmlformats.org/drawingml/2006/main">
          <a:off x="2833133" y="767461"/>
          <a:ext cx="401448" cy="2046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FF0000"/>
              </a:solidFill>
              <a:latin typeface="Arial"/>
              <a:cs typeface="Arial"/>
            </a:rPr>
            <a:t>PC2</a:t>
          </a:r>
          <a:endParaRPr lang="en-US"/>
        </a:p>
      </cdr:txBody>
    </cdr:sp>
  </cdr:relSizeAnchor>
  <cdr:relSizeAnchor xmlns:cdr="http://schemas.openxmlformats.org/drawingml/2006/chartDrawing">
    <cdr:from>
      <cdr:x>0.01048</cdr:x>
      <cdr:y>0.58681</cdr:y>
    </cdr:from>
    <cdr:to>
      <cdr:x>0.05454</cdr:x>
      <cdr:y>0.64045</cdr:y>
    </cdr:to>
    <cdr:sp macro="" textlink="">
      <cdr:nvSpPr>
        <cdr:cNvPr id="3078" name="Text Box 6"/>
        <cdr:cNvSpPr txBox="1">
          <a:spLocks xmlns:a="http://schemas.openxmlformats.org/drawingml/2006/main" noChangeArrowheads="1"/>
        </cdr:cNvSpPr>
      </cdr:nvSpPr>
      <cdr:spPr bwMode="auto">
        <a:xfrm xmlns:a="http://schemas.openxmlformats.org/drawingml/2006/main">
          <a:off x="50800" y="2272449"/>
          <a:ext cx="200168" cy="2074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X</a:t>
          </a:r>
          <a:endParaRPr lang="en-US"/>
        </a:p>
      </cdr:txBody>
    </cdr:sp>
  </cdr:relSizeAnchor>
  <cdr:relSizeAnchor xmlns:cdr="http://schemas.openxmlformats.org/drawingml/2006/chartDrawing">
    <cdr:from>
      <cdr:x>0.2408</cdr:x>
      <cdr:y>0.93111</cdr:y>
    </cdr:from>
    <cdr:to>
      <cdr:x>0.28094</cdr:x>
      <cdr:y>0.98525</cdr:y>
    </cdr:to>
    <cdr:sp macro="" textlink="">
      <cdr:nvSpPr>
        <cdr:cNvPr id="3079" name="Text Box 7"/>
        <cdr:cNvSpPr txBox="1">
          <a:spLocks xmlns:a="http://schemas.openxmlformats.org/drawingml/2006/main" noChangeArrowheads="1"/>
        </cdr:cNvSpPr>
      </cdr:nvSpPr>
      <cdr:spPr bwMode="auto">
        <a:xfrm xmlns:a="http://schemas.openxmlformats.org/drawingml/2006/main">
          <a:off x="1097233" y="3603930"/>
          <a:ext cx="182375" cy="2093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0000"/>
              </a:solidFill>
              <a:latin typeface="Arial"/>
              <a:cs typeface="Arial"/>
            </a:rPr>
            <a:t>Y</a:t>
          </a:r>
          <a:endParaRPr lang="en-US"/>
        </a:p>
      </cdr:txBody>
    </cdr:sp>
  </cdr:relSizeAnchor>
  <cdr:relSizeAnchor xmlns:cdr="http://schemas.openxmlformats.org/drawingml/2006/chartDrawing">
    <cdr:from>
      <cdr:x>0.01048</cdr:x>
      <cdr:y>0.38905</cdr:y>
    </cdr:from>
    <cdr:to>
      <cdr:x>0.07314</cdr:x>
      <cdr:y>0.44367</cdr:y>
    </cdr:to>
    <cdr:sp macro="" textlink="">
      <cdr:nvSpPr>
        <cdr:cNvPr id="3080" name="Text Box 8"/>
        <cdr:cNvSpPr txBox="1">
          <a:spLocks xmlns:a="http://schemas.openxmlformats.org/drawingml/2006/main" noChangeArrowheads="1"/>
        </cdr:cNvSpPr>
      </cdr:nvSpPr>
      <cdr:spPr bwMode="auto">
        <a:xfrm xmlns:a="http://schemas.openxmlformats.org/drawingml/2006/main">
          <a:off x="50800" y="1507696"/>
          <a:ext cx="284683" cy="2112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FF00"/>
              </a:solidFill>
              <a:latin typeface="Arial"/>
              <a:cs typeface="Arial"/>
            </a:rPr>
            <a:t>Xd</a:t>
          </a:r>
          <a:endParaRPr lang="en-US"/>
        </a:p>
      </cdr:txBody>
    </cdr:sp>
  </cdr:relSizeAnchor>
  <cdr:relSizeAnchor xmlns:cdr="http://schemas.openxmlformats.org/drawingml/2006/chartDrawing">
    <cdr:from>
      <cdr:x>0.36049</cdr:x>
      <cdr:y>0.88917</cdr:y>
    </cdr:from>
    <cdr:to>
      <cdr:x>0.41874</cdr:x>
      <cdr:y>0.94379</cdr:y>
    </cdr:to>
    <cdr:sp macro="" textlink="">
      <cdr:nvSpPr>
        <cdr:cNvPr id="3081" name="Text Box 9"/>
        <cdr:cNvSpPr txBox="1">
          <a:spLocks xmlns:a="http://schemas.openxmlformats.org/drawingml/2006/main" noChangeArrowheads="1"/>
        </cdr:cNvSpPr>
      </cdr:nvSpPr>
      <cdr:spPr bwMode="auto">
        <a:xfrm xmlns:a="http://schemas.openxmlformats.org/drawingml/2006/main">
          <a:off x="1641023" y="3441738"/>
          <a:ext cx="264666" cy="2112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200" b="1" i="0" u="none" strike="noStrike" baseline="0">
              <a:solidFill>
                <a:srgbClr val="00FF00"/>
              </a:solidFill>
              <a:latin typeface="Arial"/>
              <a:cs typeface="Arial"/>
            </a:rPr>
            <a:t>Yd</a:t>
          </a:r>
          <a:endParaRPr lang="en-US"/>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9</xdr:col>
      <xdr:colOff>485775</xdr:colOff>
      <xdr:row>6</xdr:row>
      <xdr:rowOff>76200</xdr:rowOff>
    </xdr:from>
    <xdr:to>
      <xdr:col>21</xdr:col>
      <xdr:colOff>485775</xdr:colOff>
      <xdr:row>26</xdr:row>
      <xdr:rowOff>85725</xdr:rowOff>
    </xdr:to>
    <xdr:pic>
      <xdr:nvPicPr>
        <xdr:cNvPr id="19513" name="Picture 19">
          <a:extLst>
            <a:ext uri="{FF2B5EF4-FFF2-40B4-BE49-F238E27FC236}">
              <a16:creationId xmlns:a16="http://schemas.microsoft.com/office/drawing/2014/main" id="{00000000-0008-0000-0300-0000394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6270" t="6674" r="27289" b="41074"/>
        <a:stretch>
          <a:fillRect/>
        </a:stretch>
      </xdr:blipFill>
      <xdr:spPr bwMode="auto">
        <a:xfrm>
          <a:off x="5972175" y="1219200"/>
          <a:ext cx="7315200" cy="381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47625</xdr:rowOff>
    </xdr:from>
    <xdr:to>
      <xdr:col>9</xdr:col>
      <xdr:colOff>457200</xdr:colOff>
      <xdr:row>21</xdr:row>
      <xdr:rowOff>104775</xdr:rowOff>
    </xdr:to>
    <xdr:pic>
      <xdr:nvPicPr>
        <xdr:cNvPr id="19514" name="Picture 9">
          <a:extLst>
            <a:ext uri="{FF2B5EF4-FFF2-40B4-BE49-F238E27FC236}">
              <a16:creationId xmlns:a16="http://schemas.microsoft.com/office/drawing/2014/main" id="{00000000-0008-0000-0300-00003A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8125"/>
          <a:ext cx="5943600" cy="386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495300</xdr:colOff>
      <xdr:row>2</xdr:row>
      <xdr:rowOff>142874</xdr:rowOff>
    </xdr:from>
    <xdr:to>
      <xdr:col>15</xdr:col>
      <xdr:colOff>9525</xdr:colOff>
      <xdr:row>6</xdr:row>
      <xdr:rowOff>19049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81700" y="523874"/>
          <a:ext cx="31718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Change Personality</a:t>
          </a:r>
          <a:r>
            <a:rPr lang="en-US" sz="1400" baseline="0">
              <a:solidFill>
                <a:srgbClr val="FF0000"/>
              </a:solidFill>
            </a:rPr>
            <a:t> value to </a:t>
          </a:r>
          <a:r>
            <a:rPr lang="en-US" sz="1400" b="1" baseline="0">
              <a:solidFill>
                <a:srgbClr val="FF0000"/>
              </a:solidFill>
            </a:rPr>
            <a:t>Manova,</a:t>
          </a:r>
        </a:p>
        <a:p>
          <a:r>
            <a:rPr lang="en-US" sz="1400" b="0" baseline="0">
              <a:solidFill>
                <a:srgbClr val="FF0000"/>
              </a:solidFill>
            </a:rPr>
            <a:t>Then Click on </a:t>
          </a:r>
          <a:r>
            <a:rPr lang="en-US" sz="1400" b="1" baseline="0">
              <a:solidFill>
                <a:srgbClr val="FF0000"/>
              </a:solidFill>
            </a:rPr>
            <a:t>Run.</a:t>
          </a:r>
          <a:endParaRPr lang="en-US" sz="1400" b="1">
            <a:solidFill>
              <a:srgbClr val="FF0000"/>
            </a:solidFill>
          </a:endParaRPr>
        </a:p>
      </xdr:txBody>
    </xdr:sp>
    <xdr:clientData/>
  </xdr:twoCellAnchor>
  <xdr:twoCellAnchor>
    <xdr:from>
      <xdr:col>8</xdr:col>
      <xdr:colOff>161925</xdr:colOff>
      <xdr:row>3</xdr:row>
      <xdr:rowOff>161925</xdr:rowOff>
    </xdr:from>
    <xdr:to>
      <xdr:col>9</xdr:col>
      <xdr:colOff>523875</xdr:colOff>
      <xdr:row>4</xdr:row>
      <xdr:rowOff>123825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5038725" y="733425"/>
          <a:ext cx="971550" cy="152400"/>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15</xdr:row>
      <xdr:rowOff>38100</xdr:rowOff>
    </xdr:from>
    <xdr:to>
      <xdr:col>9</xdr:col>
      <xdr:colOff>361950</xdr:colOff>
      <xdr:row>35</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895600" y="2895600"/>
          <a:ext cx="2952750" cy="384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rgbClr val="FF0000"/>
              </a:solidFill>
              <a:effectLst/>
              <a:latin typeface="+mn-lt"/>
              <a:ea typeface="+mn-ea"/>
              <a:cs typeface="+mn-cs"/>
            </a:rPr>
            <a:t>First check </a:t>
          </a:r>
          <a:r>
            <a:rPr lang="en-US" sz="1100" b="1" baseline="0">
              <a:solidFill>
                <a:schemeClr val="dk1"/>
              </a:solidFill>
              <a:effectLst/>
              <a:latin typeface="+mn-lt"/>
              <a:ea typeface="+mn-ea"/>
              <a:cs typeface="+mn-cs"/>
            </a:rPr>
            <a:t>Test Each Column Separately  Also </a:t>
          </a:r>
          <a:r>
            <a:rPr lang="en-US" sz="1100" b="1" baseline="0">
              <a:solidFill>
                <a:srgbClr val="FF0000"/>
              </a:solidFill>
              <a:effectLst/>
              <a:latin typeface="+mn-lt"/>
              <a:ea typeface="+mn-ea"/>
              <a:cs typeface="+mn-cs"/>
            </a:rPr>
            <a:t>then f</a:t>
          </a:r>
          <a:r>
            <a:rPr lang="en-US" sz="1100" b="1">
              <a:solidFill>
                <a:srgbClr val="FF0000"/>
              </a:solidFill>
            </a:rPr>
            <a:t>rom the </a:t>
          </a:r>
          <a:r>
            <a:rPr lang="en-US" sz="1400" b="1">
              <a:solidFill>
                <a:srgbClr val="FF0000"/>
              </a:solidFill>
            </a:rPr>
            <a:t>Choose Response </a:t>
          </a:r>
          <a:r>
            <a:rPr lang="en-US" sz="1100" b="1">
              <a:solidFill>
                <a:srgbClr val="FF0000"/>
              </a:solidFill>
            </a:rPr>
            <a:t>Menu choose</a:t>
          </a:r>
          <a:r>
            <a:rPr lang="en-US" sz="1100" b="1" baseline="0">
              <a:solidFill>
                <a:srgbClr val="FF0000"/>
              </a:solidFill>
            </a:rPr>
            <a:t>  </a:t>
          </a:r>
          <a:r>
            <a:rPr lang="en-US" sz="1400" b="1" baseline="0">
              <a:solidFill>
                <a:sysClr val="windowText" lastClr="000000"/>
              </a:solidFill>
            </a:rPr>
            <a:t>Identity</a:t>
          </a:r>
          <a:r>
            <a:rPr lang="en-US" sz="1400" b="1" baseline="0">
              <a:solidFill>
                <a:srgbClr val="FF0000"/>
              </a:solidFill>
            </a:rPr>
            <a:t> </a:t>
          </a:r>
          <a:r>
            <a:rPr lang="en-US" sz="1100" b="1" baseline="0">
              <a:solidFill>
                <a:srgbClr val="FF0000"/>
              </a:solidFill>
            </a:rPr>
            <a:t/>
          </a:r>
          <a:br>
            <a:rPr lang="en-US" sz="1100" b="1" baseline="0">
              <a:solidFill>
                <a:srgbClr val="FF0000"/>
              </a:solidFill>
            </a:rPr>
          </a:br>
          <a:r>
            <a:rPr lang="en-US" sz="1100" b="1" baseline="0">
              <a:solidFill>
                <a:srgbClr val="FF0000"/>
              </a:solidFill>
            </a:rPr>
            <a:t/>
          </a:r>
          <a:br>
            <a:rPr lang="en-US" sz="1100" b="1" baseline="0">
              <a:solidFill>
                <a:srgbClr val="FF0000"/>
              </a:solidFill>
            </a:rPr>
          </a:br>
          <a:r>
            <a:rPr lang="en-US" sz="1100" b="1" baseline="0">
              <a:solidFill>
                <a:srgbClr val="FF0000"/>
              </a:solidFill>
            </a:rPr>
            <a:t>then on the next menu click on </a:t>
          </a:r>
          <a:r>
            <a:rPr lang="en-US" sz="1400" b="1" baseline="0">
              <a:solidFill>
                <a:srgbClr val="FF0000"/>
              </a:solidFill>
            </a:rPr>
            <a:t>Run</a:t>
          </a:r>
          <a:r>
            <a:rPr lang="en-US" sz="1100" b="1" baseline="0">
              <a:solidFill>
                <a:srgbClr val="FF0000"/>
              </a:solidFill>
            </a:rPr>
            <a:t>.</a:t>
          </a:r>
          <a:br>
            <a:rPr lang="en-US" sz="1100" b="1" baseline="0">
              <a:solidFill>
                <a:srgbClr val="FF0000"/>
              </a:solidFill>
            </a:rPr>
          </a:br>
          <a:r>
            <a:rPr lang="en-US" sz="1100" b="1" baseline="0">
              <a:solidFill>
                <a:srgbClr val="FF0000"/>
              </a:solidFill>
            </a:rPr>
            <a:t/>
          </a:r>
          <a:br>
            <a:rPr lang="en-US" sz="1100" b="1" baseline="0">
              <a:solidFill>
                <a:srgbClr val="FF0000"/>
              </a:solidFill>
            </a:rPr>
          </a:br>
          <a:r>
            <a:rPr lang="en-US" sz="1100" b="1" baseline="0">
              <a:solidFill>
                <a:schemeClr val="dk1"/>
              </a:solidFill>
              <a:effectLst/>
              <a:latin typeface="+mn-lt"/>
              <a:ea typeface="+mn-ea"/>
              <a:cs typeface="+mn-cs"/>
            </a:rPr>
            <a:t>Test Each Column Separately  Also </a:t>
          </a:r>
          <a:br>
            <a:rPr lang="en-US" sz="1100" b="1" baseline="0">
              <a:solidFill>
                <a:schemeClr val="dk1"/>
              </a:solidFill>
              <a:effectLst/>
              <a:latin typeface="+mn-lt"/>
              <a:ea typeface="+mn-ea"/>
              <a:cs typeface="+mn-cs"/>
            </a:rPr>
          </a:br>
          <a:r>
            <a:rPr lang="en-US" sz="1100" b="1" baseline="0">
              <a:solidFill>
                <a:schemeClr val="dk1"/>
              </a:solidFill>
              <a:effectLst/>
              <a:latin typeface="+mn-lt"/>
              <a:ea typeface="+mn-ea"/>
              <a:cs typeface="+mn-cs"/>
            </a:rPr>
            <a:t>will give the ANOVA output for the variables in each column.</a:t>
          </a:r>
        </a:p>
        <a:p>
          <a:pPr algn="ctr"/>
          <a:r>
            <a:rPr lang="en-US" sz="1100" b="1" baseline="0">
              <a:solidFill>
                <a:schemeClr val="dk1"/>
              </a:solidFill>
              <a:effectLst/>
              <a:latin typeface="+mn-lt"/>
              <a:ea typeface="+mn-ea"/>
              <a:cs typeface="+mn-cs"/>
            </a:rPr>
            <a:t>The outout is labeled by column number and not by variable name.</a:t>
          </a:r>
          <a:endParaRPr lang="en-US" sz="1100" b="1">
            <a:solidFill>
              <a:srgbClr val="FF0000"/>
            </a:solidFill>
          </a:endParaRPr>
        </a:p>
      </xdr:txBody>
    </xdr:sp>
    <xdr:clientData/>
  </xdr:twoCellAnchor>
  <xdr:twoCellAnchor>
    <xdr:from>
      <xdr:col>9</xdr:col>
      <xdr:colOff>247650</xdr:colOff>
      <xdr:row>15</xdr:row>
      <xdr:rowOff>171450</xdr:rowOff>
    </xdr:from>
    <xdr:to>
      <xdr:col>15</xdr:col>
      <xdr:colOff>438150</xdr:colOff>
      <xdr:row>16</xdr:row>
      <xdr:rowOff>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V="1">
          <a:off x="5734050" y="3028950"/>
          <a:ext cx="3848100" cy="19050"/>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17</xdr:row>
      <xdr:rowOff>76200</xdr:rowOff>
    </xdr:from>
    <xdr:to>
      <xdr:col>13</xdr:col>
      <xdr:colOff>66675</xdr:colOff>
      <xdr:row>17</xdr:row>
      <xdr:rowOff>180975</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flipV="1">
          <a:off x="4953000" y="3314700"/>
          <a:ext cx="3038475" cy="104775"/>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247651</xdr:colOff>
      <xdr:row>5</xdr:row>
      <xdr:rowOff>38100</xdr:rowOff>
    </xdr:from>
    <xdr:to>
      <xdr:col>11</xdr:col>
      <xdr:colOff>371475</xdr:colOff>
      <xdr:row>6</xdr:row>
      <xdr:rowOff>123825</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flipH="1">
          <a:off x="5124451" y="990600"/>
          <a:ext cx="1952624" cy="276225"/>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571500</xdr:colOff>
      <xdr:row>13</xdr:row>
      <xdr:rowOff>0</xdr:rowOff>
    </xdr:from>
    <xdr:to>
      <xdr:col>24</xdr:col>
      <xdr:colOff>152400</xdr:colOff>
      <xdr:row>25</xdr:row>
      <xdr:rowOff>19050</xdr:rowOff>
    </xdr:to>
    <xdr:pic>
      <xdr:nvPicPr>
        <xdr:cNvPr id="19521" name="Picture 25">
          <a:extLst>
            <a:ext uri="{FF2B5EF4-FFF2-40B4-BE49-F238E27FC236}">
              <a16:creationId xmlns:a16="http://schemas.microsoft.com/office/drawing/2014/main" id="{00000000-0008-0000-0300-0000414C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2" r="23241" b="65863"/>
        <a:stretch>
          <a:fillRect/>
        </a:stretch>
      </xdr:blipFill>
      <xdr:spPr bwMode="auto">
        <a:xfrm>
          <a:off x="11544300" y="2476500"/>
          <a:ext cx="32385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38100</xdr:colOff>
      <xdr:row>20</xdr:row>
      <xdr:rowOff>47625</xdr:rowOff>
    </xdr:from>
    <xdr:to>
      <xdr:col>19</xdr:col>
      <xdr:colOff>485775</xdr:colOff>
      <xdr:row>21</xdr:row>
      <xdr:rowOff>0</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a:off x="5524500" y="3857625"/>
          <a:ext cx="6543675" cy="142875"/>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238125</xdr:colOff>
      <xdr:row>89</xdr:row>
      <xdr:rowOff>104775</xdr:rowOff>
    </xdr:to>
    <xdr:pic>
      <xdr:nvPicPr>
        <xdr:cNvPr id="28686" name="Picture 1">
          <a:extLst>
            <a:ext uri="{FF2B5EF4-FFF2-40B4-BE49-F238E27FC236}">
              <a16:creationId xmlns:a16="http://schemas.microsoft.com/office/drawing/2014/main" id="{00000000-0008-0000-0400-00000E7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95725" cy="1484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209550</xdr:colOff>
      <xdr:row>0</xdr:row>
      <xdr:rowOff>28575</xdr:rowOff>
    </xdr:from>
    <xdr:to>
      <xdr:col>12</xdr:col>
      <xdr:colOff>438150</xdr:colOff>
      <xdr:row>56</xdr:row>
      <xdr:rowOff>85725</xdr:rowOff>
    </xdr:to>
    <xdr:pic>
      <xdr:nvPicPr>
        <xdr:cNvPr id="28687" name="Picture 2">
          <a:extLst>
            <a:ext uri="{FF2B5EF4-FFF2-40B4-BE49-F238E27FC236}">
              <a16:creationId xmlns:a16="http://schemas.microsoft.com/office/drawing/2014/main" id="{00000000-0008-0000-0400-00000F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36108" b="-2"/>
        <a:stretch>
          <a:fillRect/>
        </a:stretch>
      </xdr:blipFill>
      <xdr:spPr bwMode="auto">
        <a:xfrm>
          <a:off x="3867150" y="28575"/>
          <a:ext cx="3886200" cy="945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485775</xdr:colOff>
      <xdr:row>0</xdr:row>
      <xdr:rowOff>19050</xdr:rowOff>
    </xdr:from>
    <xdr:to>
      <xdr:col>19</xdr:col>
      <xdr:colOff>9525</xdr:colOff>
      <xdr:row>26</xdr:row>
      <xdr:rowOff>190500</xdr:rowOff>
    </xdr:to>
    <xdr:pic>
      <xdr:nvPicPr>
        <xdr:cNvPr id="28688" name="Picture 3">
          <a:extLst>
            <a:ext uri="{FF2B5EF4-FFF2-40B4-BE49-F238E27FC236}">
              <a16:creationId xmlns:a16="http://schemas.microsoft.com/office/drawing/2014/main" id="{00000000-0008-0000-0400-0000107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 t="68997" r="-121"/>
        <a:stretch>
          <a:fillRect/>
        </a:stretch>
      </xdr:blipFill>
      <xdr:spPr bwMode="auto">
        <a:xfrm>
          <a:off x="7800975" y="19050"/>
          <a:ext cx="3886200" cy="458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584728</xdr:colOff>
      <xdr:row>27</xdr:row>
      <xdr:rowOff>142874</xdr:rowOff>
    </xdr:from>
    <xdr:to>
      <xdr:col>12</xdr:col>
      <xdr:colOff>547687</xdr:colOff>
      <xdr:row>27</xdr:row>
      <xdr:rowOff>176213</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7264134" y="4881562"/>
          <a:ext cx="570178" cy="33339"/>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275167</xdr:colOff>
      <xdr:row>12</xdr:row>
      <xdr:rowOff>158750</xdr:rowOff>
    </xdr:from>
    <xdr:to>
      <xdr:col>18</xdr:col>
      <xdr:colOff>687918</xdr:colOff>
      <xdr:row>12</xdr:row>
      <xdr:rowOff>169333</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H="1" flipV="1">
          <a:off x="11324167" y="2063750"/>
          <a:ext cx="412751" cy="10583"/>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243417</xdr:colOff>
      <xdr:row>25</xdr:row>
      <xdr:rowOff>116416</xdr:rowOff>
    </xdr:from>
    <xdr:to>
      <xdr:col>19</xdr:col>
      <xdr:colOff>606</xdr:colOff>
      <xdr:row>25</xdr:row>
      <xdr:rowOff>137583</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flipH="1">
          <a:off x="11292417" y="4233333"/>
          <a:ext cx="466272" cy="21167"/>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561975</xdr:colOff>
      <xdr:row>7</xdr:row>
      <xdr:rowOff>95250</xdr:rowOff>
    </xdr:from>
    <xdr:to>
      <xdr:col>8</xdr:col>
      <xdr:colOff>0</xdr:colOff>
      <xdr:row>7</xdr:row>
      <xdr:rowOff>100014</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5000625" y="1247775"/>
          <a:ext cx="657225" cy="4764"/>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6</xdr:row>
      <xdr:rowOff>90489</xdr:rowOff>
    </xdr:from>
    <xdr:to>
      <xdr:col>8</xdr:col>
      <xdr:colOff>47625</xdr:colOff>
      <xdr:row>7</xdr:row>
      <xdr:rowOff>9525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flipV="1">
          <a:off x="4981575" y="1081089"/>
          <a:ext cx="723900" cy="80961"/>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600075</xdr:colOff>
      <xdr:row>8</xdr:row>
      <xdr:rowOff>0</xdr:rowOff>
    </xdr:from>
    <xdr:to>
      <xdr:col>7</xdr:col>
      <xdr:colOff>570178</xdr:colOff>
      <xdr:row>8</xdr:row>
      <xdr:rowOff>123825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5038725" y="1314450"/>
          <a:ext cx="579703" cy="123825"/>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600076</xdr:colOff>
      <xdr:row>8</xdr:row>
      <xdr:rowOff>19050</xdr:rowOff>
    </xdr:from>
    <xdr:to>
      <xdr:col>8</xdr:col>
      <xdr:colOff>200025</xdr:colOff>
      <xdr:row>9</xdr:row>
      <xdr:rowOff>85725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5038726" y="1333500"/>
          <a:ext cx="819149" cy="228600"/>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19</xdr:row>
      <xdr:rowOff>114300</xdr:rowOff>
    </xdr:from>
    <xdr:to>
      <xdr:col>8</xdr:col>
      <xdr:colOff>0</xdr:colOff>
      <xdr:row>19</xdr:row>
      <xdr:rowOff>119064</xdr:rowOff>
    </xdr:to>
    <xdr:cxnSp macro="">
      <xdr:nvCxnSpPr>
        <xdr:cNvPr id="11" name="Straight Arrow Connector 10">
          <a:extLst>
            <a:ext uri="{FF2B5EF4-FFF2-40B4-BE49-F238E27FC236}">
              <a16:creationId xmlns:a16="http://schemas.microsoft.com/office/drawing/2014/main" id="{00000000-0008-0000-0500-00000B000000}"/>
            </a:ext>
          </a:extLst>
        </xdr:cNvPr>
        <xdr:cNvCxnSpPr/>
      </xdr:nvCxnSpPr>
      <xdr:spPr>
        <a:xfrm flipH="1">
          <a:off x="5143500" y="3209925"/>
          <a:ext cx="657225" cy="4764"/>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20</xdr:row>
      <xdr:rowOff>76200</xdr:rowOff>
    </xdr:from>
    <xdr:to>
      <xdr:col>7</xdr:col>
      <xdr:colOff>600075</xdr:colOff>
      <xdr:row>20</xdr:row>
      <xdr:rowOff>80964</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a:off x="5133975" y="3333750"/>
          <a:ext cx="657225" cy="4764"/>
        </a:xfrm>
        <a:prstGeom prst="straightConnector1">
          <a:avLst/>
        </a:prstGeom>
        <a:ln w="22225">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24" sqref="Q24"/>
    </sheetView>
  </sheetViews>
  <sheetFormatPr defaultRowHeight="12.75" x14ac:dyDescent="0.2"/>
  <sheetData>
    <row r="1" spans="1:1" ht="18" x14ac:dyDescent="0.25">
      <c r="A1" s="5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defaultRowHeight="12.75" x14ac:dyDescent="0.2"/>
  <sheetData>
    <row r="1" spans="1:1" x14ac:dyDescent="0.2">
      <c r="A1" t="s">
        <v>68</v>
      </c>
    </row>
  </sheetData>
  <phoneticPr fontId="1" type="noConversion"/>
  <pageMargins left="0.75" right="0.75" top="1" bottom="1" header="0.5" footer="0.5"/>
  <pageSetup orientation="portrait" horizontalDpi="200" verticalDpi="200" copies="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K23" sqref="K23"/>
    </sheetView>
  </sheetViews>
  <sheetFormatPr defaultRowHeight="12.75" x14ac:dyDescent="0.2"/>
  <cols>
    <col min="2" max="2" width="18.7109375" customWidth="1"/>
    <col min="3" max="3" width="9.85546875" customWidth="1"/>
    <col min="4" max="4" width="15" customWidth="1"/>
    <col min="5" max="5" width="12.28515625" customWidth="1"/>
    <col min="6" max="6" width="12.28515625" style="1" customWidth="1"/>
    <col min="7" max="7" width="10.140625" style="1" customWidth="1"/>
    <col min="8" max="9" width="12.28515625" customWidth="1"/>
  </cols>
  <sheetData>
    <row r="1" spans="1:15" x14ac:dyDescent="0.2">
      <c r="A1" t="s">
        <v>15</v>
      </c>
      <c r="H1" s="10" t="s">
        <v>63</v>
      </c>
      <c r="I1" s="11"/>
      <c r="J1" s="11" t="s">
        <v>55</v>
      </c>
    </row>
    <row r="2" spans="1:15" ht="13.5" thickBot="1" x14ac:dyDescent="0.25">
      <c r="A2" s="2" t="s">
        <v>16</v>
      </c>
      <c r="B2" s="2" t="s">
        <v>17</v>
      </c>
      <c r="C2" s="3" t="s">
        <v>18</v>
      </c>
      <c r="D2" s="3" t="s">
        <v>19</v>
      </c>
      <c r="E2" s="2" t="s">
        <v>20</v>
      </c>
      <c r="F2" s="3" t="s">
        <v>21</v>
      </c>
      <c r="G2" s="29" t="s">
        <v>22</v>
      </c>
      <c r="H2" s="3" t="s">
        <v>64</v>
      </c>
      <c r="I2" s="11"/>
      <c r="J2" s="11" t="s">
        <v>56</v>
      </c>
      <c r="K2">
        <v>0.85547300468147114</v>
      </c>
    </row>
    <row r="3" spans="1:15" x14ac:dyDescent="0.2">
      <c r="A3" t="s">
        <v>23</v>
      </c>
      <c r="B3" t="s">
        <v>24</v>
      </c>
      <c r="C3">
        <v>0.83632248133100584</v>
      </c>
      <c r="D3" s="1">
        <v>120.0750015707665</v>
      </c>
      <c r="E3" s="1">
        <v>2</v>
      </c>
      <c r="F3" s="1">
        <v>47</v>
      </c>
      <c r="G3" s="30">
        <v>3.3786426911626643E-19</v>
      </c>
      <c r="H3" s="1">
        <v>0.83632248133100584</v>
      </c>
      <c r="I3" s="11"/>
      <c r="J3" s="10" t="s">
        <v>19</v>
      </c>
      <c r="K3" s="1">
        <v>0.27228390515275247</v>
      </c>
    </row>
    <row r="4" spans="1:15" x14ac:dyDescent="0.2">
      <c r="B4" t="s">
        <v>25</v>
      </c>
      <c r="C4">
        <v>0.16367751866899419</v>
      </c>
      <c r="D4" s="1">
        <v>120.07500157076647</v>
      </c>
      <c r="E4" s="1">
        <v>2</v>
      </c>
      <c r="F4" s="1">
        <v>47</v>
      </c>
      <c r="G4" s="30">
        <v>3.3786426911626643E-19</v>
      </c>
      <c r="H4" s="1">
        <v>0.83632248133100584</v>
      </c>
      <c r="I4" s="11"/>
      <c r="J4" s="10" t="s">
        <v>57</v>
      </c>
      <c r="K4" s="1">
        <v>3</v>
      </c>
    </row>
    <row r="5" spans="1:15" x14ac:dyDescent="0.2">
      <c r="B5" t="s">
        <v>26</v>
      </c>
      <c r="C5">
        <v>5.1095745349262343</v>
      </c>
      <c r="D5" s="1">
        <v>120.0750015707665</v>
      </c>
      <c r="E5" s="1">
        <v>2</v>
      </c>
      <c r="F5" s="1">
        <v>47</v>
      </c>
      <c r="G5" s="30">
        <v>3.3786426911626643E-19</v>
      </c>
      <c r="H5" s="1">
        <v>0.83632248133100584</v>
      </c>
      <c r="I5" s="11"/>
      <c r="J5" s="10" t="s">
        <v>58</v>
      </c>
      <c r="K5" s="1">
        <v>414720.00000015431</v>
      </c>
    </row>
    <row r="6" spans="1:15" ht="13.5" thickBot="1" x14ac:dyDescent="0.25">
      <c r="A6" s="2"/>
      <c r="B6" s="2" t="s">
        <v>27</v>
      </c>
      <c r="C6" s="2">
        <v>5.1095745349262343</v>
      </c>
      <c r="D6" s="3">
        <v>120.0750015707665</v>
      </c>
      <c r="E6" s="3">
        <v>2</v>
      </c>
      <c r="F6" s="3">
        <v>47</v>
      </c>
      <c r="G6" s="29">
        <v>3.3786426911626643E-19</v>
      </c>
      <c r="H6" s="3">
        <v>0.83632248133100584</v>
      </c>
      <c r="I6" s="11"/>
      <c r="J6" s="10" t="s">
        <v>22</v>
      </c>
      <c r="K6" s="1">
        <v>0.84543218117995478</v>
      </c>
    </row>
    <row r="7" spans="1:15" x14ac:dyDescent="0.2">
      <c r="A7" t="s">
        <v>0</v>
      </c>
      <c r="B7" t="s">
        <v>24</v>
      </c>
      <c r="C7">
        <v>0.15587543043018079</v>
      </c>
      <c r="D7" s="1">
        <v>4.3394929459001714</v>
      </c>
      <c r="E7" s="1">
        <v>2</v>
      </c>
      <c r="F7" s="1">
        <v>47</v>
      </c>
      <c r="G7" s="30">
        <v>1.8644627883985111E-2</v>
      </c>
      <c r="H7" s="1">
        <v>0.15587543043018079</v>
      </c>
      <c r="I7" s="11"/>
      <c r="J7" s="11" t="s">
        <v>59</v>
      </c>
    </row>
    <row r="8" spans="1:15" ht="13.5" thickBot="1" x14ac:dyDescent="0.25">
      <c r="B8" t="s">
        <v>25</v>
      </c>
      <c r="C8">
        <v>0.84412456956981918</v>
      </c>
      <c r="D8" s="1">
        <v>4.3394929459001714</v>
      </c>
      <c r="E8" s="1">
        <v>2</v>
      </c>
      <c r="F8" s="1">
        <v>47</v>
      </c>
      <c r="G8" s="30">
        <v>1.8644627883985111E-2</v>
      </c>
      <c r="H8" s="1">
        <v>0.15587543043018079</v>
      </c>
      <c r="I8" s="11"/>
      <c r="J8" s="14" t="s">
        <v>28</v>
      </c>
      <c r="K8" s="2" t="s">
        <v>31</v>
      </c>
      <c r="L8" s="2"/>
      <c r="M8" s="2"/>
      <c r="N8" s="2"/>
      <c r="O8" s="2"/>
    </row>
    <row r="9" spans="1:15" x14ac:dyDescent="0.2">
      <c r="B9" t="s">
        <v>26</v>
      </c>
      <c r="C9">
        <v>0.18465927429362428</v>
      </c>
      <c r="D9" s="1">
        <v>4.3394929459001705</v>
      </c>
      <c r="E9" s="1">
        <v>2</v>
      </c>
      <c r="F9" s="1">
        <v>47</v>
      </c>
      <c r="G9" s="30">
        <v>1.8644627883985111E-2</v>
      </c>
      <c r="H9" s="1">
        <v>0.15587543043018079</v>
      </c>
      <c r="I9" s="11"/>
      <c r="J9" s="11"/>
    </row>
    <row r="10" spans="1:15" ht="13.5" thickBot="1" x14ac:dyDescent="0.25">
      <c r="A10" s="2"/>
      <c r="B10" s="2" t="s">
        <v>27</v>
      </c>
      <c r="C10" s="2">
        <v>0.18465927429362428</v>
      </c>
      <c r="D10" s="3">
        <v>4.3394929459001705</v>
      </c>
      <c r="E10" s="3">
        <v>2</v>
      </c>
      <c r="F10" s="3">
        <v>47</v>
      </c>
      <c r="G10" s="29">
        <v>1.8644627883985111E-2</v>
      </c>
      <c r="H10" s="3">
        <v>0.15587543043018079</v>
      </c>
      <c r="I10" s="11"/>
      <c r="J10" s="11" t="s">
        <v>60</v>
      </c>
    </row>
    <row r="11" spans="1:15" x14ac:dyDescent="0.2">
      <c r="A11" s="15" t="s">
        <v>67</v>
      </c>
      <c r="B11" t="s">
        <v>29</v>
      </c>
      <c r="I11" s="11"/>
      <c r="J11" s="10" t="s">
        <v>17</v>
      </c>
      <c r="K11" s="1" t="s">
        <v>19</v>
      </c>
      <c r="L11" s="1" t="s">
        <v>57</v>
      </c>
      <c r="M11" s="1" t="s">
        <v>58</v>
      </c>
      <c r="N11" s="1" t="s">
        <v>22</v>
      </c>
    </row>
    <row r="12" spans="1:15" x14ac:dyDescent="0.2">
      <c r="A12" s="15" t="s">
        <v>30</v>
      </c>
      <c r="B12" t="s">
        <v>31</v>
      </c>
      <c r="I12" s="11"/>
      <c r="J12" s="10" t="s">
        <v>1</v>
      </c>
      <c r="K12" s="1">
        <v>1.3675660716312793E-2</v>
      </c>
      <c r="L12" s="1">
        <v>1</v>
      </c>
      <c r="M12" s="1">
        <v>48</v>
      </c>
      <c r="N12" s="1">
        <v>0.90739318244615241</v>
      </c>
    </row>
    <row r="13" spans="1:15" x14ac:dyDescent="0.2">
      <c r="I13" s="11"/>
      <c r="J13" s="10" t="s">
        <v>2</v>
      </c>
      <c r="K13" s="1">
        <v>3.4784270917182641E-2</v>
      </c>
      <c r="L13" s="1">
        <v>1</v>
      </c>
      <c r="M13" s="1">
        <v>48</v>
      </c>
      <c r="N13" s="1">
        <v>0.85283445727917084</v>
      </c>
    </row>
    <row r="14" spans="1:15" x14ac:dyDescent="0.2">
      <c r="B14" t="s">
        <v>34</v>
      </c>
      <c r="I14" s="11"/>
      <c r="J14" s="11" t="s">
        <v>61</v>
      </c>
    </row>
    <row r="15" spans="1:15" ht="27" customHeight="1" thickBot="1" x14ac:dyDescent="0.25">
      <c r="B15" s="3" t="s">
        <v>35</v>
      </c>
      <c r="C15" s="5" t="s">
        <v>36</v>
      </c>
      <c r="D15" s="5" t="s">
        <v>37</v>
      </c>
      <c r="E15" s="3" t="s">
        <v>14</v>
      </c>
      <c r="F15" s="3" t="s">
        <v>38</v>
      </c>
      <c r="G15" s="3" t="s">
        <v>19</v>
      </c>
      <c r="H15" s="3" t="s">
        <v>22</v>
      </c>
      <c r="I15" s="5" t="s">
        <v>62</v>
      </c>
      <c r="J15" s="12" t="s">
        <v>28</v>
      </c>
      <c r="K15" s="9" t="s">
        <v>31</v>
      </c>
    </row>
    <row r="16" spans="1:15" x14ac:dyDescent="0.2">
      <c r="B16" s="1" t="s">
        <v>39</v>
      </c>
      <c r="C16" s="1" t="s">
        <v>1</v>
      </c>
      <c r="D16" s="1">
        <v>268.52181162288434</v>
      </c>
      <c r="E16" s="1">
        <v>1</v>
      </c>
      <c r="F16" s="1">
        <v>268.52181162288434</v>
      </c>
      <c r="G16" s="1">
        <v>2.613084888517994</v>
      </c>
      <c r="H16" s="1">
        <v>0.11253969049349272</v>
      </c>
      <c r="I16" s="1">
        <v>5.162864295416212E-2</v>
      </c>
    </row>
    <row r="17" spans="2:9" ht="13.5" thickBot="1" x14ac:dyDescent="0.25">
      <c r="B17" s="3"/>
      <c r="C17" s="3" t="s">
        <v>2</v>
      </c>
      <c r="D17" s="3">
        <v>395.50170370608976</v>
      </c>
      <c r="E17" s="3">
        <v>1</v>
      </c>
      <c r="F17" s="3">
        <v>395.50170370608976</v>
      </c>
      <c r="G17" s="3">
        <v>2.4651971253763993</v>
      </c>
      <c r="H17" s="3">
        <v>0.12296246577925683</v>
      </c>
      <c r="I17" s="3">
        <v>4.8849450032897548E-2</v>
      </c>
    </row>
    <row r="18" spans="2:9" x14ac:dyDescent="0.2">
      <c r="B18" s="1" t="s">
        <v>23</v>
      </c>
      <c r="C18" s="1" t="s">
        <v>1</v>
      </c>
      <c r="D18" s="1">
        <v>8326.544657438164</v>
      </c>
      <c r="E18" s="1">
        <v>1</v>
      </c>
      <c r="F18" s="1">
        <v>8326.544657438164</v>
      </c>
      <c r="G18" s="1">
        <v>81.02868026407883</v>
      </c>
      <c r="H18" s="1">
        <v>7.0533218621726065E-12</v>
      </c>
      <c r="I18" s="1">
        <v>0.62798968491532303</v>
      </c>
    </row>
    <row r="19" spans="2:9" ht="13.5" thickBot="1" x14ac:dyDescent="0.25">
      <c r="B19" s="3"/>
      <c r="C19" s="3" t="s">
        <v>2</v>
      </c>
      <c r="D19" s="3">
        <v>9617.3039971489507</v>
      </c>
      <c r="E19" s="3">
        <v>1</v>
      </c>
      <c r="F19" s="3">
        <v>9617.3039971489507</v>
      </c>
      <c r="G19" s="3">
        <v>59.945507049600842</v>
      </c>
      <c r="H19" s="3">
        <v>5.4069788255714312E-10</v>
      </c>
      <c r="I19" s="3">
        <v>0.55533119152477506</v>
      </c>
    </row>
    <row r="20" spans="2:9" x14ac:dyDescent="0.2">
      <c r="B20" s="1" t="s">
        <v>0</v>
      </c>
      <c r="C20" s="1" t="s">
        <v>1</v>
      </c>
      <c r="D20" s="1">
        <v>268.52181162288144</v>
      </c>
      <c r="E20" s="1">
        <v>1</v>
      </c>
      <c r="F20" s="1">
        <v>268.52181162288144</v>
      </c>
      <c r="G20" s="1">
        <v>2.6130848885179656</v>
      </c>
      <c r="H20" s="4">
        <v>0.11253969049349472</v>
      </c>
      <c r="I20" s="4">
        <v>5.1628642954161592E-2</v>
      </c>
    </row>
    <row r="21" spans="2:9" ht="13.5" thickBot="1" x14ac:dyDescent="0.25">
      <c r="B21" s="3"/>
      <c r="C21" s="3" t="s">
        <v>2</v>
      </c>
      <c r="D21" s="3">
        <v>395.50170370608919</v>
      </c>
      <c r="E21" s="3">
        <v>1</v>
      </c>
      <c r="F21" s="3">
        <v>395.50170370608919</v>
      </c>
      <c r="G21" s="3">
        <v>2.4651971253763958</v>
      </c>
      <c r="H21" s="6">
        <v>0.12296246577925683</v>
      </c>
      <c r="I21" s="6">
        <v>4.8849450032897486E-2</v>
      </c>
    </row>
    <row r="22" spans="2:9" x14ac:dyDescent="0.2">
      <c r="B22" s="1" t="s">
        <v>40</v>
      </c>
      <c r="C22" s="1" t="s">
        <v>1</v>
      </c>
      <c r="D22" s="1">
        <v>4932.5021986593201</v>
      </c>
      <c r="E22" s="1">
        <v>48</v>
      </c>
      <c r="F22" s="1">
        <v>102.76046247206916</v>
      </c>
      <c r="H22" s="1"/>
      <c r="I22" s="1"/>
    </row>
    <row r="23" spans="2:9" ht="13.5" thickBot="1" x14ac:dyDescent="0.25">
      <c r="B23" s="3"/>
      <c r="C23" s="3" t="s">
        <v>2</v>
      </c>
      <c r="D23" s="3">
        <v>7700.8372200635749</v>
      </c>
      <c r="E23" s="3">
        <v>48</v>
      </c>
      <c r="F23" s="3">
        <v>160.43410875132449</v>
      </c>
      <c r="H23" s="1"/>
      <c r="I23" s="1"/>
    </row>
    <row r="24" spans="2:9" x14ac:dyDescent="0.2">
      <c r="B24" s="1" t="s">
        <v>41</v>
      </c>
      <c r="C24" s="1" t="s">
        <v>1</v>
      </c>
      <c r="D24" s="1">
        <v>13527.568667720367</v>
      </c>
      <c r="E24" s="1">
        <v>50</v>
      </c>
      <c r="H24" s="1"/>
      <c r="I24" s="1"/>
    </row>
    <row r="25" spans="2:9" ht="13.5" thickBot="1" x14ac:dyDescent="0.25">
      <c r="B25" s="3"/>
      <c r="C25" s="3" t="s">
        <v>2</v>
      </c>
      <c r="D25" s="3">
        <v>17713.642920918617</v>
      </c>
      <c r="E25" s="3">
        <v>50</v>
      </c>
      <c r="H25" s="1"/>
      <c r="I25" s="1"/>
    </row>
    <row r="26" spans="2:9" x14ac:dyDescent="0.2">
      <c r="B26" s="1" t="s">
        <v>42</v>
      </c>
      <c r="C26" s="1" t="s">
        <v>1</v>
      </c>
      <c r="D26" s="1">
        <v>5201.0240102822045</v>
      </c>
      <c r="E26" s="1">
        <v>49</v>
      </c>
      <c r="H26" s="1"/>
      <c r="I26" s="1"/>
    </row>
    <row r="27" spans="2:9" ht="13.5" thickBot="1" x14ac:dyDescent="0.25">
      <c r="B27" s="3"/>
      <c r="C27" s="3" t="s">
        <v>2</v>
      </c>
      <c r="D27" s="3">
        <v>8096.3389237696647</v>
      </c>
      <c r="E27" s="3">
        <v>49</v>
      </c>
      <c r="H27" s="1"/>
      <c r="I27" s="1"/>
    </row>
    <row r="28" spans="2:9" x14ac:dyDescent="0.2">
      <c r="B28" s="15" t="s">
        <v>65</v>
      </c>
      <c r="C28" t="s">
        <v>43</v>
      </c>
    </row>
    <row r="29" spans="2:9" x14ac:dyDescent="0.2">
      <c r="B29" s="15" t="s">
        <v>66</v>
      </c>
      <c r="C29" t="s">
        <v>44</v>
      </c>
    </row>
  </sheetData>
  <phoneticPr fontId="1"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13" sqref="G13"/>
    </sheetView>
  </sheetViews>
  <sheetFormatPr defaultRowHeight="12.75" x14ac:dyDescent="0.2"/>
  <cols>
    <col min="2" max="2" width="18.7109375" customWidth="1"/>
    <col min="3" max="3" width="9.85546875" customWidth="1"/>
    <col min="4" max="4" width="15" customWidth="1"/>
    <col min="5" max="5" width="12.28515625" customWidth="1"/>
    <col min="6" max="6" width="12.28515625" style="1" customWidth="1"/>
    <col min="7" max="7" width="10.140625" style="1" customWidth="1"/>
    <col min="8" max="9" width="12.28515625" customWidth="1"/>
  </cols>
  <sheetData>
    <row r="1" spans="1:15" x14ac:dyDescent="0.2">
      <c r="A1" t="s">
        <v>15</v>
      </c>
      <c r="H1" s="10" t="s">
        <v>63</v>
      </c>
      <c r="I1" s="11"/>
      <c r="J1" s="11" t="s">
        <v>55</v>
      </c>
    </row>
    <row r="2" spans="1:15" ht="13.5" thickBot="1" x14ac:dyDescent="0.25">
      <c r="A2" s="2" t="s">
        <v>16</v>
      </c>
      <c r="B2" s="2" t="s">
        <v>17</v>
      </c>
      <c r="C2" s="3" t="s">
        <v>18</v>
      </c>
      <c r="D2" s="3" t="s">
        <v>19</v>
      </c>
      <c r="E2" s="2" t="s">
        <v>20</v>
      </c>
      <c r="F2" s="3" t="s">
        <v>21</v>
      </c>
      <c r="G2" s="29" t="s">
        <v>22</v>
      </c>
      <c r="H2" s="3" t="s">
        <v>64</v>
      </c>
      <c r="I2" s="11"/>
      <c r="J2" s="11" t="s">
        <v>56</v>
      </c>
      <c r="K2">
        <v>0.85547300468147114</v>
      </c>
    </row>
    <row r="3" spans="1:15" x14ac:dyDescent="0.2">
      <c r="A3" t="s">
        <v>23</v>
      </c>
      <c r="B3" t="s">
        <v>24</v>
      </c>
      <c r="C3">
        <v>0</v>
      </c>
      <c r="D3" s="1">
        <v>0</v>
      </c>
      <c r="E3" s="1">
        <v>2</v>
      </c>
      <c r="F3" s="1">
        <v>47</v>
      </c>
      <c r="G3" s="30">
        <v>1</v>
      </c>
      <c r="H3" s="1">
        <v>0</v>
      </c>
      <c r="I3" s="11"/>
      <c r="J3" s="10" t="s">
        <v>19</v>
      </c>
      <c r="K3" s="1">
        <v>0.27228390515275247</v>
      </c>
    </row>
    <row r="4" spans="1:15" x14ac:dyDescent="0.2">
      <c r="B4" t="s">
        <v>25</v>
      </c>
      <c r="C4">
        <v>1</v>
      </c>
      <c r="D4" s="1">
        <v>0</v>
      </c>
      <c r="E4" s="1">
        <v>2</v>
      </c>
      <c r="F4" s="1">
        <v>47</v>
      </c>
      <c r="G4" s="30">
        <v>1</v>
      </c>
      <c r="H4" s="1">
        <v>0</v>
      </c>
      <c r="I4" s="11"/>
      <c r="J4" s="10" t="s">
        <v>57</v>
      </c>
      <c r="K4" s="1">
        <v>3</v>
      </c>
    </row>
    <row r="5" spans="1:15" x14ac:dyDescent="0.2">
      <c r="B5" t="s">
        <v>26</v>
      </c>
      <c r="C5">
        <v>0</v>
      </c>
      <c r="D5" s="1">
        <v>0</v>
      </c>
      <c r="E5" s="1">
        <v>2</v>
      </c>
      <c r="F5" s="1">
        <v>47</v>
      </c>
      <c r="G5" s="30">
        <v>1</v>
      </c>
      <c r="H5" s="1">
        <v>0</v>
      </c>
      <c r="I5" s="11"/>
      <c r="J5" s="10" t="s">
        <v>58</v>
      </c>
      <c r="K5" s="1">
        <v>414720.00000015431</v>
      </c>
    </row>
    <row r="6" spans="1:15" ht="13.5" thickBot="1" x14ac:dyDescent="0.25">
      <c r="A6" s="2"/>
      <c r="B6" s="2" t="s">
        <v>27</v>
      </c>
      <c r="C6" s="2">
        <v>0</v>
      </c>
      <c r="D6" s="3">
        <v>0</v>
      </c>
      <c r="E6" s="3">
        <v>2</v>
      </c>
      <c r="F6" s="3">
        <v>47</v>
      </c>
      <c r="G6" s="29">
        <v>1</v>
      </c>
      <c r="H6" s="3">
        <v>0</v>
      </c>
      <c r="I6" s="11"/>
      <c r="J6" s="10" t="s">
        <v>22</v>
      </c>
      <c r="K6" s="1">
        <v>0.84543218117995478</v>
      </c>
    </row>
    <row r="7" spans="1:15" x14ac:dyDescent="0.2">
      <c r="A7" t="s">
        <v>0</v>
      </c>
      <c r="B7" t="s">
        <v>24</v>
      </c>
      <c r="C7">
        <v>0.15587185040792403</v>
      </c>
      <c r="D7" s="1">
        <v>4.3393748761445172</v>
      </c>
      <c r="E7" s="1">
        <v>2</v>
      </c>
      <c r="F7" s="1">
        <v>47</v>
      </c>
      <c r="G7" s="30">
        <v>1.8646486208212812E-2</v>
      </c>
      <c r="H7" s="1">
        <v>0.15587185040792403</v>
      </c>
      <c r="I7" s="11"/>
      <c r="J7" s="11" t="s">
        <v>59</v>
      </c>
    </row>
    <row r="8" spans="1:15" ht="13.5" thickBot="1" x14ac:dyDescent="0.25">
      <c r="B8" t="s">
        <v>25</v>
      </c>
      <c r="C8">
        <v>0.84412814959207594</v>
      </c>
      <c r="D8" s="1">
        <v>4.3393748761445181</v>
      </c>
      <c r="E8" s="1">
        <v>2</v>
      </c>
      <c r="F8" s="1">
        <v>47</v>
      </c>
      <c r="G8" s="30">
        <v>1.8646486208212812E-2</v>
      </c>
      <c r="H8" s="1">
        <v>0.15587185040792403</v>
      </c>
      <c r="I8" s="11"/>
      <c r="J8" s="14" t="s">
        <v>28</v>
      </c>
      <c r="K8" s="2" t="s">
        <v>31</v>
      </c>
      <c r="L8" s="2"/>
      <c r="M8" s="2"/>
      <c r="N8" s="2"/>
      <c r="O8" s="2"/>
    </row>
    <row r="9" spans="1:15" x14ac:dyDescent="0.2">
      <c r="B9" t="s">
        <v>26</v>
      </c>
      <c r="C9">
        <v>0.18465425004870284</v>
      </c>
      <c r="D9" s="1">
        <v>4.3393748761445163</v>
      </c>
      <c r="E9" s="1">
        <v>2</v>
      </c>
      <c r="F9" s="1">
        <v>47</v>
      </c>
      <c r="G9" s="30">
        <v>1.8646486208212812E-2</v>
      </c>
      <c r="H9" s="1">
        <v>0.15587185040792403</v>
      </c>
      <c r="I9" s="11"/>
      <c r="J9" s="11"/>
    </row>
    <row r="10" spans="1:15" ht="13.5" thickBot="1" x14ac:dyDescent="0.25">
      <c r="A10" s="2"/>
      <c r="B10" s="2" t="s">
        <v>27</v>
      </c>
      <c r="C10" s="2">
        <v>0.18465425004870284</v>
      </c>
      <c r="D10" s="3">
        <v>4.3393748761445163</v>
      </c>
      <c r="E10" s="3">
        <v>2</v>
      </c>
      <c r="F10" s="3">
        <v>47</v>
      </c>
      <c r="G10" s="29">
        <v>1.8646486208212812E-2</v>
      </c>
      <c r="H10" s="3">
        <v>0.15587185040792403</v>
      </c>
      <c r="I10" s="11"/>
      <c r="J10" s="11" t="s">
        <v>60</v>
      </c>
    </row>
    <row r="11" spans="1:15" x14ac:dyDescent="0.2">
      <c r="A11" s="15" t="s">
        <v>67</v>
      </c>
      <c r="B11" t="s">
        <v>29</v>
      </c>
      <c r="I11" s="11"/>
      <c r="J11" s="11" t="s">
        <v>17</v>
      </c>
      <c r="K11" s="1" t="s">
        <v>19</v>
      </c>
      <c r="L11" s="1" t="s">
        <v>57</v>
      </c>
      <c r="M11" s="1" t="s">
        <v>58</v>
      </c>
      <c r="N11" s="1" t="s">
        <v>22</v>
      </c>
    </row>
    <row r="12" spans="1:15" x14ac:dyDescent="0.2">
      <c r="A12" s="15" t="s">
        <v>30</v>
      </c>
      <c r="B12" t="s">
        <v>31</v>
      </c>
      <c r="I12" s="11"/>
      <c r="J12" s="10" t="s">
        <v>11</v>
      </c>
      <c r="K12" s="1">
        <v>1.3479570110946307E-2</v>
      </c>
      <c r="L12" s="1">
        <v>1</v>
      </c>
      <c r="M12" s="1">
        <v>48</v>
      </c>
      <c r="N12" s="1">
        <v>0.9080564470664384</v>
      </c>
    </row>
    <row r="13" spans="1:15" x14ac:dyDescent="0.2">
      <c r="I13" s="11"/>
      <c r="J13" s="10" t="s">
        <v>12</v>
      </c>
      <c r="K13" s="1">
        <v>3.509633266451459E-2</v>
      </c>
      <c r="L13" s="1">
        <v>1</v>
      </c>
      <c r="M13" s="1">
        <v>48</v>
      </c>
      <c r="N13" s="1">
        <v>0.8521836024092222</v>
      </c>
    </row>
    <row r="14" spans="1:15" x14ac:dyDescent="0.2">
      <c r="B14" t="s">
        <v>34</v>
      </c>
      <c r="I14" s="11"/>
      <c r="J14" s="11" t="s">
        <v>61</v>
      </c>
    </row>
    <row r="15" spans="1:15" ht="27" customHeight="1" thickBot="1" x14ac:dyDescent="0.25">
      <c r="B15" s="3" t="s">
        <v>35</v>
      </c>
      <c r="C15" s="5" t="s">
        <v>36</v>
      </c>
      <c r="D15" s="5" t="s">
        <v>37</v>
      </c>
      <c r="E15" s="3" t="s">
        <v>14</v>
      </c>
      <c r="F15" s="3" t="s">
        <v>38</v>
      </c>
      <c r="G15" s="3" t="s">
        <v>19</v>
      </c>
      <c r="H15" s="3" t="s">
        <v>22</v>
      </c>
      <c r="I15" s="5" t="s">
        <v>62</v>
      </c>
      <c r="J15" s="12" t="s">
        <v>28</v>
      </c>
      <c r="K15" s="9" t="s">
        <v>31</v>
      </c>
    </row>
    <row r="16" spans="1:15" x14ac:dyDescent="0.2">
      <c r="B16" s="1" t="s">
        <v>39</v>
      </c>
      <c r="C16" s="10" t="s">
        <v>11</v>
      </c>
      <c r="D16" s="1">
        <v>268.56348799999978</v>
      </c>
      <c r="E16" s="1">
        <v>1</v>
      </c>
      <c r="F16" s="1">
        <v>268.56348799999978</v>
      </c>
      <c r="G16" s="1">
        <v>2.6134973737714091</v>
      </c>
      <c r="H16" s="1">
        <v>0.11251205985256998</v>
      </c>
      <c r="I16" s="1">
        <v>5.1636371904340256E-2</v>
      </c>
    </row>
    <row r="17" spans="2:9" ht="13.5" thickBot="1" x14ac:dyDescent="0.25">
      <c r="B17" s="3"/>
      <c r="C17" s="3" t="s">
        <v>12</v>
      </c>
      <c r="D17" s="3">
        <v>395.47968799999944</v>
      </c>
      <c r="E17" s="3">
        <v>1</v>
      </c>
      <c r="F17" s="3">
        <v>395.47968799999944</v>
      </c>
      <c r="G17" s="3">
        <v>2.464893558450771</v>
      </c>
      <c r="H17" s="3">
        <v>0.12298496301871351</v>
      </c>
      <c r="I17" s="3">
        <v>4.8843728474247491E-2</v>
      </c>
    </row>
    <row r="18" spans="2:9" x14ac:dyDescent="0.2">
      <c r="B18" s="1" t="s">
        <v>23</v>
      </c>
      <c r="C18" s="10" t="s">
        <v>11</v>
      </c>
      <c r="D18" s="1">
        <v>0</v>
      </c>
      <c r="E18" s="1">
        <v>1</v>
      </c>
      <c r="F18" s="1">
        <v>0</v>
      </c>
      <c r="G18" s="1">
        <v>0</v>
      </c>
      <c r="H18" s="1">
        <v>1</v>
      </c>
      <c r="I18" s="1">
        <v>0</v>
      </c>
    </row>
    <row r="19" spans="2:9" ht="13.5" thickBot="1" x14ac:dyDescent="0.25">
      <c r="B19" s="3"/>
      <c r="C19" s="3" t="s">
        <v>12</v>
      </c>
      <c r="D19" s="3">
        <v>0</v>
      </c>
      <c r="E19" s="3">
        <v>1</v>
      </c>
      <c r="F19" s="3">
        <v>0</v>
      </c>
      <c r="G19" s="3">
        <v>0</v>
      </c>
      <c r="H19" s="3">
        <v>1</v>
      </c>
      <c r="I19" s="3">
        <v>0</v>
      </c>
    </row>
    <row r="20" spans="2:9" x14ac:dyDescent="0.2">
      <c r="B20" s="1" t="s">
        <v>0</v>
      </c>
      <c r="C20" s="10" t="s">
        <v>11</v>
      </c>
      <c r="D20" s="1">
        <v>268.56348800000001</v>
      </c>
      <c r="E20" s="1">
        <v>1</v>
      </c>
      <c r="F20" s="1">
        <v>268.56348800000001</v>
      </c>
      <c r="G20" s="1">
        <v>2.6134973737714113</v>
      </c>
      <c r="H20" s="4">
        <v>0.11251205985256953</v>
      </c>
      <c r="I20" s="4">
        <v>5.1636371904340297E-2</v>
      </c>
    </row>
    <row r="21" spans="2:9" ht="13.5" thickBot="1" x14ac:dyDescent="0.25">
      <c r="B21" s="3"/>
      <c r="C21" s="3" t="s">
        <v>12</v>
      </c>
      <c r="D21" s="3">
        <v>395.47968800000007</v>
      </c>
      <c r="E21" s="3">
        <v>1</v>
      </c>
      <c r="F21" s="3">
        <v>395.47968800000007</v>
      </c>
      <c r="G21" s="3">
        <v>2.464893558450775</v>
      </c>
      <c r="H21" s="6">
        <v>0.12298496301871308</v>
      </c>
      <c r="I21" s="6">
        <v>4.8843728474247568E-2</v>
      </c>
    </row>
    <row r="22" spans="2:9" x14ac:dyDescent="0.2">
      <c r="B22" s="1" t="s">
        <v>40</v>
      </c>
      <c r="C22" s="10" t="s">
        <v>11</v>
      </c>
      <c r="D22" s="1">
        <v>4932.489144000001</v>
      </c>
      <c r="E22" s="1">
        <v>48</v>
      </c>
      <c r="F22" s="1">
        <v>102.76019050000002</v>
      </c>
      <c r="H22" s="1"/>
      <c r="I22" s="1"/>
    </row>
    <row r="23" spans="2:9" ht="13.5" thickBot="1" x14ac:dyDescent="0.25">
      <c r="B23" s="3"/>
      <c r="C23" s="3" t="s">
        <v>12</v>
      </c>
      <c r="D23" s="3">
        <v>7701.3569040000011</v>
      </c>
      <c r="E23" s="3">
        <v>48</v>
      </c>
      <c r="F23" s="3">
        <v>160.44493550000001</v>
      </c>
      <c r="H23" s="1"/>
      <c r="I23" s="1"/>
    </row>
    <row r="24" spans="2:9" x14ac:dyDescent="0.2">
      <c r="B24" s="1" t="s">
        <v>41</v>
      </c>
      <c r="C24" s="10" t="s">
        <v>11</v>
      </c>
      <c r="D24" s="1">
        <v>5201.0526319999999</v>
      </c>
      <c r="E24" s="1">
        <v>50</v>
      </c>
      <c r="H24" s="1"/>
      <c r="I24" s="1"/>
    </row>
    <row r="25" spans="2:9" ht="13.5" thickBot="1" x14ac:dyDescent="0.25">
      <c r="B25" s="3"/>
      <c r="C25" s="3" t="s">
        <v>12</v>
      </c>
      <c r="D25" s="3">
        <v>8096.8365920000006</v>
      </c>
      <c r="E25" s="3">
        <v>50</v>
      </c>
      <c r="H25" s="1"/>
      <c r="I25" s="1"/>
    </row>
    <row r="26" spans="2:9" x14ac:dyDescent="0.2">
      <c r="B26" s="1" t="s">
        <v>42</v>
      </c>
      <c r="C26" s="10" t="s">
        <v>11</v>
      </c>
      <c r="D26" s="1">
        <v>5201.0526320000008</v>
      </c>
      <c r="E26" s="1">
        <v>49</v>
      </c>
      <c r="H26" s="1"/>
      <c r="I26" s="1"/>
    </row>
    <row r="27" spans="2:9" ht="13.5" thickBot="1" x14ac:dyDescent="0.25">
      <c r="B27" s="3"/>
      <c r="C27" s="3" t="s">
        <v>12</v>
      </c>
      <c r="D27" s="3">
        <v>8096.8365920000006</v>
      </c>
      <c r="E27" s="3">
        <v>49</v>
      </c>
      <c r="H27" s="1"/>
      <c r="I27" s="1"/>
    </row>
    <row r="28" spans="2:9" x14ac:dyDescent="0.2">
      <c r="B28" s="15" t="s">
        <v>65</v>
      </c>
      <c r="C28" t="s">
        <v>43</v>
      </c>
    </row>
    <row r="29" spans="2:9" x14ac:dyDescent="0.2">
      <c r="B29" s="15" t="s">
        <v>66</v>
      </c>
      <c r="C29" t="s">
        <v>44</v>
      </c>
    </row>
  </sheetData>
  <phoneticPr fontId="1"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F11" sqref="F11"/>
    </sheetView>
  </sheetViews>
  <sheetFormatPr defaultRowHeight="12.75" x14ac:dyDescent="0.2"/>
  <cols>
    <col min="2" max="2" width="18.7109375" customWidth="1"/>
    <col min="3" max="3" width="9.85546875" customWidth="1"/>
    <col min="4" max="4" width="15" customWidth="1"/>
    <col min="5" max="5" width="12.28515625" customWidth="1"/>
    <col min="6" max="6" width="12.28515625" style="1" customWidth="1"/>
    <col min="7" max="7" width="10.140625" style="1" customWidth="1"/>
    <col min="8" max="9" width="12.28515625" customWidth="1"/>
  </cols>
  <sheetData>
    <row r="1" spans="1:15" x14ac:dyDescent="0.2">
      <c r="A1" t="s">
        <v>15</v>
      </c>
      <c r="H1" s="10" t="s">
        <v>63</v>
      </c>
      <c r="I1" s="11"/>
      <c r="J1" s="11" t="s">
        <v>55</v>
      </c>
    </row>
    <row r="2" spans="1:15" ht="13.5" thickBot="1" x14ac:dyDescent="0.25">
      <c r="A2" s="2" t="s">
        <v>16</v>
      </c>
      <c r="B2" s="2" t="s">
        <v>17</v>
      </c>
      <c r="C2" s="3" t="s">
        <v>18</v>
      </c>
      <c r="D2" s="3" t="s">
        <v>19</v>
      </c>
      <c r="E2" s="2" t="s">
        <v>20</v>
      </c>
      <c r="F2" s="3" t="s">
        <v>21</v>
      </c>
      <c r="G2" s="29" t="s">
        <v>22</v>
      </c>
      <c r="H2" s="3" t="s">
        <v>64</v>
      </c>
      <c r="I2" s="11"/>
      <c r="J2" s="11" t="s">
        <v>56</v>
      </c>
      <c r="K2">
        <v>0.85433316856136798</v>
      </c>
    </row>
    <row r="3" spans="1:15" x14ac:dyDescent="0.2">
      <c r="A3" t="s">
        <v>23</v>
      </c>
      <c r="B3" t="s">
        <v>24</v>
      </c>
      <c r="C3">
        <v>0</v>
      </c>
      <c r="D3" s="1">
        <v>0</v>
      </c>
      <c r="E3" s="1">
        <v>2</v>
      </c>
      <c r="F3" s="1">
        <v>47</v>
      </c>
      <c r="G3" s="30">
        <v>1</v>
      </c>
      <c r="H3" s="1">
        <v>0</v>
      </c>
      <c r="I3" s="11"/>
      <c r="J3" s="10" t="s">
        <v>19</v>
      </c>
      <c r="K3" s="1">
        <v>0.27192111283982451</v>
      </c>
    </row>
    <row r="4" spans="1:15" x14ac:dyDescent="0.2">
      <c r="B4" t="s">
        <v>25</v>
      </c>
      <c r="C4">
        <v>1</v>
      </c>
      <c r="D4" s="1">
        <v>0</v>
      </c>
      <c r="E4" s="1">
        <v>2</v>
      </c>
      <c r="F4" s="1">
        <v>47</v>
      </c>
      <c r="G4" s="30">
        <v>1</v>
      </c>
      <c r="H4" s="1">
        <v>0</v>
      </c>
      <c r="I4" s="11"/>
      <c r="J4" s="10" t="s">
        <v>57</v>
      </c>
      <c r="K4" s="1">
        <v>3</v>
      </c>
    </row>
    <row r="5" spans="1:15" x14ac:dyDescent="0.2">
      <c r="B5" t="s">
        <v>26</v>
      </c>
      <c r="C5">
        <v>0</v>
      </c>
      <c r="D5" s="1">
        <v>0</v>
      </c>
      <c r="E5" s="1">
        <v>2</v>
      </c>
      <c r="F5" s="1">
        <v>47</v>
      </c>
      <c r="G5" s="30">
        <v>1</v>
      </c>
      <c r="H5" s="1">
        <v>0</v>
      </c>
      <c r="I5" s="11"/>
      <c r="J5" s="10" t="s">
        <v>58</v>
      </c>
      <c r="K5" s="1">
        <v>414720.00000015431</v>
      </c>
    </row>
    <row r="6" spans="1:15" ht="13.5" thickBot="1" x14ac:dyDescent="0.25">
      <c r="A6" s="2"/>
      <c r="B6" s="2" t="s">
        <v>27</v>
      </c>
      <c r="C6" s="2">
        <v>0</v>
      </c>
      <c r="D6" s="3">
        <v>0</v>
      </c>
      <c r="E6" s="3">
        <v>2</v>
      </c>
      <c r="F6" s="3">
        <v>47</v>
      </c>
      <c r="G6" s="29">
        <v>1</v>
      </c>
      <c r="H6" s="3">
        <v>0</v>
      </c>
      <c r="I6" s="11"/>
      <c r="J6" s="10" t="s">
        <v>22</v>
      </c>
      <c r="K6" s="1">
        <v>0.84569301087272475</v>
      </c>
    </row>
    <row r="7" spans="1:15" x14ac:dyDescent="0.2">
      <c r="A7" t="s">
        <v>0</v>
      </c>
      <c r="B7" t="s">
        <v>24</v>
      </c>
      <c r="C7">
        <v>0.15587185039295431</v>
      </c>
      <c r="D7" s="1">
        <v>4.3393748756508153</v>
      </c>
      <c r="E7" s="1">
        <v>2</v>
      </c>
      <c r="F7" s="1">
        <v>47</v>
      </c>
      <c r="G7" s="30">
        <v>1.8646486215983672E-2</v>
      </c>
      <c r="H7" s="1">
        <v>0.15587185039295431</v>
      </c>
      <c r="I7" s="11"/>
      <c r="J7" s="11" t="s">
        <v>59</v>
      </c>
    </row>
    <row r="8" spans="1:15" ht="13.5" thickBot="1" x14ac:dyDescent="0.25">
      <c r="B8" t="s">
        <v>25</v>
      </c>
      <c r="C8">
        <v>0.84412814960704574</v>
      </c>
      <c r="D8" s="1">
        <v>4.3393748756508135</v>
      </c>
      <c r="E8" s="1">
        <v>2</v>
      </c>
      <c r="F8" s="1">
        <v>47</v>
      </c>
      <c r="G8" s="30">
        <v>1.8646486215983738E-2</v>
      </c>
      <c r="H8" s="1">
        <v>0.15587185039295431</v>
      </c>
      <c r="I8" s="11"/>
      <c r="J8" s="2" t="s">
        <v>28</v>
      </c>
      <c r="K8" s="2" t="s">
        <v>31</v>
      </c>
      <c r="L8" s="2"/>
      <c r="M8" s="2"/>
      <c r="N8" s="2"/>
      <c r="O8" s="2"/>
    </row>
    <row r="9" spans="1:15" x14ac:dyDescent="0.2">
      <c r="B9" t="s">
        <v>26</v>
      </c>
      <c r="C9">
        <v>0.18465425002769426</v>
      </c>
      <c r="D9" s="1">
        <v>4.3393748756508153</v>
      </c>
      <c r="E9" s="1">
        <v>2</v>
      </c>
      <c r="F9" s="1">
        <v>47</v>
      </c>
      <c r="G9" s="30">
        <v>1.8646486215983672E-2</v>
      </c>
      <c r="H9" s="1">
        <v>0.15587185039295431</v>
      </c>
      <c r="I9" s="11"/>
      <c r="J9" s="11"/>
    </row>
    <row r="10" spans="1:15" ht="13.5" thickBot="1" x14ac:dyDescent="0.25">
      <c r="A10" s="2"/>
      <c r="B10" s="2" t="s">
        <v>27</v>
      </c>
      <c r="C10" s="2">
        <v>0.18465425002769426</v>
      </c>
      <c r="D10" s="3">
        <v>4.3393748756508153</v>
      </c>
      <c r="E10" s="3">
        <v>2</v>
      </c>
      <c r="F10" s="3">
        <v>47</v>
      </c>
      <c r="G10" s="29">
        <v>1.8646486215983672E-2</v>
      </c>
      <c r="H10" s="3">
        <v>0.15587185039295431</v>
      </c>
      <c r="I10" s="11"/>
      <c r="J10" s="11" t="s">
        <v>60</v>
      </c>
    </row>
    <row r="11" spans="1:15" x14ac:dyDescent="0.2">
      <c r="A11" s="15" t="s">
        <v>67</v>
      </c>
      <c r="B11" t="s">
        <v>29</v>
      </c>
      <c r="I11" s="11"/>
      <c r="J11" s="10" t="s">
        <v>17</v>
      </c>
      <c r="K11" s="1" t="s">
        <v>19</v>
      </c>
      <c r="L11" s="1" t="s">
        <v>57</v>
      </c>
      <c r="M11" s="1" t="s">
        <v>58</v>
      </c>
      <c r="N11" s="1" t="s">
        <v>22</v>
      </c>
    </row>
    <row r="12" spans="1:15" x14ac:dyDescent="0.2">
      <c r="A12" s="15" t="s">
        <v>30</v>
      </c>
      <c r="B12" t="s">
        <v>31</v>
      </c>
      <c r="I12" s="11"/>
      <c r="J12" s="10" t="s">
        <v>32</v>
      </c>
      <c r="K12" s="1">
        <v>5.3447679047439425E-2</v>
      </c>
      <c r="L12" s="1">
        <v>1</v>
      </c>
      <c r="M12" s="1">
        <v>48</v>
      </c>
      <c r="N12" s="1">
        <v>0.81815177105729942</v>
      </c>
    </row>
    <row r="13" spans="1:15" x14ac:dyDescent="0.2">
      <c r="I13" s="11"/>
      <c r="J13" s="10" t="s">
        <v>33</v>
      </c>
      <c r="K13" s="1">
        <v>3.439666210737425E-2</v>
      </c>
      <c r="L13" s="1">
        <v>1</v>
      </c>
      <c r="M13" s="1">
        <v>48</v>
      </c>
      <c r="N13" s="1">
        <v>0.85364710160437729</v>
      </c>
    </row>
    <row r="14" spans="1:15" x14ac:dyDescent="0.2">
      <c r="B14" t="s">
        <v>34</v>
      </c>
      <c r="I14" s="11"/>
      <c r="J14" s="11" t="s">
        <v>61</v>
      </c>
    </row>
    <row r="15" spans="1:15" ht="27" customHeight="1" thickBot="1" x14ac:dyDescent="0.25">
      <c r="B15" s="3" t="s">
        <v>35</v>
      </c>
      <c r="C15" s="5" t="s">
        <v>36</v>
      </c>
      <c r="D15" s="5" t="s">
        <v>37</v>
      </c>
      <c r="E15" s="3" t="s">
        <v>14</v>
      </c>
      <c r="F15" s="3" t="s">
        <v>38</v>
      </c>
      <c r="G15" s="3" t="s">
        <v>19</v>
      </c>
      <c r="H15" s="3" t="s">
        <v>22</v>
      </c>
      <c r="I15" s="5" t="s">
        <v>62</v>
      </c>
      <c r="J15" s="12" t="s">
        <v>28</v>
      </c>
      <c r="K15" s="9" t="s">
        <v>31</v>
      </c>
    </row>
    <row r="16" spans="1:15" x14ac:dyDescent="0.2">
      <c r="B16" s="1" t="s">
        <v>39</v>
      </c>
      <c r="C16" s="10" t="s">
        <v>32</v>
      </c>
      <c r="D16" s="1">
        <v>664.04317598031594</v>
      </c>
      <c r="E16" s="1">
        <v>1</v>
      </c>
      <c r="F16" s="1">
        <v>664.04317598031594</v>
      </c>
      <c r="G16" s="1">
        <v>7.973273218608206</v>
      </c>
      <c r="H16" s="1">
        <v>6.8921247784030732E-3</v>
      </c>
      <c r="I16" s="1">
        <v>0.14244786413451174</v>
      </c>
    </row>
    <row r="17" spans="2:9" ht="13.5" thickBot="1" x14ac:dyDescent="0.25">
      <c r="B17" s="3"/>
      <c r="C17" s="3" t="s">
        <v>33</v>
      </c>
      <c r="D17" s="3">
        <v>3.637978807091713E-12</v>
      </c>
      <c r="E17" s="3">
        <v>1</v>
      </c>
      <c r="F17" s="3">
        <v>3.637978807091713E-12</v>
      </c>
      <c r="G17" s="3">
        <v>2.0219812458894134E-14</v>
      </c>
      <c r="H17" s="3">
        <v>0.99999988713303778</v>
      </c>
      <c r="I17" s="3">
        <v>4.2124609289362764E-16</v>
      </c>
    </row>
    <row r="18" spans="2:9" x14ac:dyDescent="0.2">
      <c r="B18" s="1" t="s">
        <v>23</v>
      </c>
      <c r="C18" s="10" t="s">
        <v>32</v>
      </c>
      <c r="D18" s="1">
        <v>0</v>
      </c>
      <c r="E18" s="1">
        <v>1</v>
      </c>
      <c r="F18" s="1">
        <v>0</v>
      </c>
      <c r="G18" s="1">
        <v>0</v>
      </c>
      <c r="H18" s="1">
        <v>1</v>
      </c>
      <c r="I18" s="1">
        <v>0</v>
      </c>
    </row>
    <row r="19" spans="2:9" ht="13.5" thickBot="1" x14ac:dyDescent="0.25">
      <c r="B19" s="3"/>
      <c r="C19" s="3" t="s">
        <v>33</v>
      </c>
      <c r="D19" s="3">
        <v>0</v>
      </c>
      <c r="E19" s="3">
        <v>1</v>
      </c>
      <c r="F19" s="3">
        <v>0</v>
      </c>
      <c r="G19" s="3">
        <v>0</v>
      </c>
      <c r="H19" s="3">
        <v>1</v>
      </c>
      <c r="I19" s="3">
        <v>0</v>
      </c>
    </row>
    <row r="20" spans="2:9" x14ac:dyDescent="0.2">
      <c r="B20" s="1" t="s">
        <v>0</v>
      </c>
      <c r="C20" s="10" t="s">
        <v>32</v>
      </c>
      <c r="D20" s="1">
        <v>664.04317598031798</v>
      </c>
      <c r="E20" s="1">
        <v>1</v>
      </c>
      <c r="F20" s="1">
        <v>664.04317598031798</v>
      </c>
      <c r="G20" s="1">
        <v>7.9732732186082309</v>
      </c>
      <c r="H20" s="4">
        <v>6.8921247784029822E-3</v>
      </c>
      <c r="I20" s="4">
        <v>0.1424478641345121</v>
      </c>
    </row>
    <row r="21" spans="2:9" ht="13.5" thickBot="1" x14ac:dyDescent="0.25">
      <c r="B21" s="3"/>
      <c r="C21" s="3" t="s">
        <v>33</v>
      </c>
      <c r="D21" s="3">
        <v>0</v>
      </c>
      <c r="E21" s="3">
        <v>1</v>
      </c>
      <c r="F21" s="3">
        <v>0</v>
      </c>
      <c r="G21" s="3">
        <v>0</v>
      </c>
      <c r="H21" s="6">
        <v>1</v>
      </c>
      <c r="I21" s="6">
        <v>0</v>
      </c>
    </row>
    <row r="22" spans="2:9" x14ac:dyDescent="0.2">
      <c r="B22" s="1" t="s">
        <v>40</v>
      </c>
      <c r="C22" s="10" t="s">
        <v>32</v>
      </c>
      <c r="D22" s="1">
        <v>3997.6144769085213</v>
      </c>
      <c r="E22" s="1">
        <v>48</v>
      </c>
      <c r="F22" s="1">
        <v>83.283634935594193</v>
      </c>
      <c r="H22" s="1"/>
      <c r="I22" s="1"/>
    </row>
    <row r="23" spans="2:9" ht="13.5" thickBot="1" x14ac:dyDescent="0.25">
      <c r="B23" s="3"/>
      <c r="C23" s="3" t="s">
        <v>33</v>
      </c>
      <c r="D23" s="3">
        <v>8636.2315721474661</v>
      </c>
      <c r="E23" s="3">
        <v>48</v>
      </c>
      <c r="F23" s="1">
        <v>179.92149108640555</v>
      </c>
      <c r="H23" s="1"/>
      <c r="I23" s="1"/>
    </row>
    <row r="24" spans="2:9" x14ac:dyDescent="0.2">
      <c r="B24" s="1" t="s">
        <v>41</v>
      </c>
      <c r="C24" s="10" t="s">
        <v>32</v>
      </c>
      <c r="D24" s="13">
        <v>4661.6576528888363</v>
      </c>
      <c r="E24" s="13">
        <v>50</v>
      </c>
      <c r="H24" s="1"/>
      <c r="I24" s="1"/>
    </row>
    <row r="25" spans="2:9" ht="13.5" thickBot="1" x14ac:dyDescent="0.25">
      <c r="B25" s="3"/>
      <c r="C25" s="3" t="s">
        <v>33</v>
      </c>
      <c r="D25" s="3">
        <v>8636.2315721474733</v>
      </c>
      <c r="E25" s="3">
        <v>50</v>
      </c>
      <c r="H25" s="1"/>
      <c r="I25" s="1"/>
    </row>
    <row r="26" spans="2:9" x14ac:dyDescent="0.2">
      <c r="B26" s="1" t="s">
        <v>42</v>
      </c>
      <c r="C26" s="10" t="s">
        <v>32</v>
      </c>
      <c r="D26" s="1">
        <v>4661.6576528888372</v>
      </c>
      <c r="E26" s="1">
        <v>49</v>
      </c>
      <c r="H26" s="1"/>
      <c r="I26" s="1"/>
    </row>
    <row r="27" spans="2:9" ht="13.5" thickBot="1" x14ac:dyDescent="0.25">
      <c r="B27" s="3"/>
      <c r="C27" s="3" t="s">
        <v>33</v>
      </c>
      <c r="D27" s="3">
        <v>8636.2315721474697</v>
      </c>
      <c r="E27" s="3">
        <v>49</v>
      </c>
      <c r="H27" s="1"/>
      <c r="I27" s="1"/>
    </row>
    <row r="28" spans="2:9" x14ac:dyDescent="0.2">
      <c r="B28" s="15" t="s">
        <v>65</v>
      </c>
      <c r="C28" t="s">
        <v>45</v>
      </c>
    </row>
    <row r="29" spans="2:9" x14ac:dyDescent="0.2">
      <c r="B29" s="15" t="s">
        <v>66</v>
      </c>
      <c r="C29" t="s">
        <v>46</v>
      </c>
    </row>
  </sheetData>
  <phoneticPr fontId="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2" sqref="G2:G10"/>
    </sheetView>
  </sheetViews>
  <sheetFormatPr defaultRowHeight="12.75" x14ac:dyDescent="0.2"/>
  <cols>
    <col min="2" max="2" width="18.7109375" customWidth="1"/>
    <col min="3" max="3" width="9.85546875" customWidth="1"/>
    <col min="4" max="4" width="15" customWidth="1"/>
    <col min="5" max="5" width="12.28515625" customWidth="1"/>
    <col min="6" max="6" width="12.28515625" style="1" customWidth="1"/>
    <col min="7" max="7" width="10.140625" style="1" customWidth="1"/>
    <col min="8" max="9" width="12.28515625" customWidth="1"/>
  </cols>
  <sheetData>
    <row r="1" spans="1:15" x14ac:dyDescent="0.2">
      <c r="A1" t="s">
        <v>15</v>
      </c>
      <c r="H1" s="10" t="s">
        <v>63</v>
      </c>
      <c r="I1" s="11"/>
      <c r="J1" s="11" t="s">
        <v>55</v>
      </c>
    </row>
    <row r="2" spans="1:15" ht="13.5" thickBot="1" x14ac:dyDescent="0.25">
      <c r="A2" s="2" t="s">
        <v>16</v>
      </c>
      <c r="B2" s="2" t="s">
        <v>17</v>
      </c>
      <c r="C2" s="3" t="s">
        <v>18</v>
      </c>
      <c r="D2" s="3" t="s">
        <v>19</v>
      </c>
      <c r="E2" s="2" t="s">
        <v>20</v>
      </c>
      <c r="F2" s="3" t="s">
        <v>21</v>
      </c>
      <c r="G2" s="29" t="s">
        <v>22</v>
      </c>
      <c r="H2" s="3" t="s">
        <v>64</v>
      </c>
      <c r="I2" s="11"/>
      <c r="J2" s="11" t="s">
        <v>56</v>
      </c>
      <c r="K2">
        <v>0.85547300468144982</v>
      </c>
    </row>
    <row r="3" spans="1:15" x14ac:dyDescent="0.2">
      <c r="A3" t="s">
        <v>23</v>
      </c>
      <c r="B3" t="s">
        <v>24</v>
      </c>
      <c r="C3">
        <v>0</v>
      </c>
      <c r="D3" s="1">
        <v>0</v>
      </c>
      <c r="E3" s="1">
        <v>2</v>
      </c>
      <c r="F3" s="1">
        <v>47</v>
      </c>
      <c r="G3" s="30">
        <v>1</v>
      </c>
      <c r="H3" s="1">
        <v>0</v>
      </c>
      <c r="I3" s="11"/>
      <c r="J3" s="10" t="s">
        <v>19</v>
      </c>
      <c r="K3" s="1">
        <v>0.2722839051527457</v>
      </c>
    </row>
    <row r="4" spans="1:15" x14ac:dyDescent="0.2">
      <c r="B4" t="s">
        <v>25</v>
      </c>
      <c r="C4">
        <v>1</v>
      </c>
      <c r="D4" s="1">
        <v>0</v>
      </c>
      <c r="E4" s="1">
        <v>2</v>
      </c>
      <c r="F4" s="1">
        <v>47</v>
      </c>
      <c r="G4" s="30">
        <v>1</v>
      </c>
      <c r="H4" s="1">
        <v>0</v>
      </c>
      <c r="I4" s="11"/>
      <c r="J4" s="10" t="s">
        <v>57</v>
      </c>
      <c r="K4" s="1">
        <v>3</v>
      </c>
    </row>
    <row r="5" spans="1:15" x14ac:dyDescent="0.2">
      <c r="B5" t="s">
        <v>26</v>
      </c>
      <c r="C5">
        <v>0</v>
      </c>
      <c r="D5" s="1">
        <v>0</v>
      </c>
      <c r="E5" s="1">
        <v>2</v>
      </c>
      <c r="F5" s="1">
        <v>47</v>
      </c>
      <c r="G5" s="30">
        <v>1</v>
      </c>
      <c r="H5" s="1">
        <v>0</v>
      </c>
      <c r="I5" s="11"/>
      <c r="J5" s="10" t="s">
        <v>58</v>
      </c>
      <c r="K5" s="1">
        <v>414720.00000015431</v>
      </c>
    </row>
    <row r="6" spans="1:15" ht="13.5" thickBot="1" x14ac:dyDescent="0.25">
      <c r="A6" s="2"/>
      <c r="B6" s="2" t="s">
        <v>27</v>
      </c>
      <c r="C6" s="2">
        <v>0</v>
      </c>
      <c r="D6" s="3">
        <v>0</v>
      </c>
      <c r="E6" s="3">
        <v>2</v>
      </c>
      <c r="F6" s="3">
        <v>47</v>
      </c>
      <c r="G6" s="29">
        <v>1</v>
      </c>
      <c r="H6" s="3">
        <v>0</v>
      </c>
      <c r="I6" s="11"/>
      <c r="J6" s="10" t="s">
        <v>22</v>
      </c>
      <c r="K6" s="1">
        <v>0.84543218117996077</v>
      </c>
    </row>
    <row r="7" spans="1:15" x14ac:dyDescent="0.2">
      <c r="A7" t="s">
        <v>0</v>
      </c>
      <c r="B7" t="s">
        <v>24</v>
      </c>
      <c r="C7">
        <v>0.15587543043018084</v>
      </c>
      <c r="D7" s="1">
        <v>4.3394929459001723</v>
      </c>
      <c r="E7" s="1">
        <v>2</v>
      </c>
      <c r="F7" s="1">
        <v>47</v>
      </c>
      <c r="G7" s="30">
        <v>1.8644627883985111E-2</v>
      </c>
      <c r="H7" s="1">
        <v>0.15587543043018084</v>
      </c>
      <c r="I7" s="11"/>
      <c r="J7" s="11" t="s">
        <v>59</v>
      </c>
    </row>
    <row r="8" spans="1:15" ht="13.5" thickBot="1" x14ac:dyDescent="0.25">
      <c r="B8" t="s">
        <v>25</v>
      </c>
      <c r="C8">
        <v>0.84412456956981918</v>
      </c>
      <c r="D8" s="1">
        <v>4.3394929459001714</v>
      </c>
      <c r="E8" s="1">
        <v>2</v>
      </c>
      <c r="F8" s="1">
        <v>47</v>
      </c>
      <c r="G8" s="30">
        <v>1.8644627883985111E-2</v>
      </c>
      <c r="H8" s="1">
        <v>0.15587543043018082</v>
      </c>
      <c r="I8" s="11"/>
      <c r="J8" s="14" t="s">
        <v>28</v>
      </c>
      <c r="K8" s="2" t="s">
        <v>31</v>
      </c>
      <c r="L8" s="2"/>
      <c r="M8" s="2"/>
      <c r="N8" s="2"/>
      <c r="O8" s="2"/>
    </row>
    <row r="9" spans="1:15" x14ac:dyDescent="0.2">
      <c r="B9" t="s">
        <v>26</v>
      </c>
      <c r="C9">
        <v>0.18465927429362436</v>
      </c>
      <c r="D9" s="1">
        <v>4.3394929459001723</v>
      </c>
      <c r="E9" s="1">
        <v>2</v>
      </c>
      <c r="F9" s="1">
        <v>47</v>
      </c>
      <c r="G9" s="30">
        <v>1.8644627883985111E-2</v>
      </c>
      <c r="H9" s="1">
        <v>0.15587543043018084</v>
      </c>
      <c r="I9" s="11"/>
      <c r="J9" s="11"/>
    </row>
    <row r="10" spans="1:15" ht="13.5" thickBot="1" x14ac:dyDescent="0.25">
      <c r="A10" s="2"/>
      <c r="B10" s="2" t="s">
        <v>27</v>
      </c>
      <c r="C10" s="2">
        <v>0.18465927429362436</v>
      </c>
      <c r="D10" s="3">
        <v>4.3394929459001723</v>
      </c>
      <c r="E10" s="3">
        <v>2</v>
      </c>
      <c r="F10" s="3">
        <v>47</v>
      </c>
      <c r="G10" s="29">
        <v>1.8644627883985111E-2</v>
      </c>
      <c r="H10" s="3">
        <v>0.15587543043018084</v>
      </c>
      <c r="I10" s="11"/>
      <c r="J10" s="11" t="s">
        <v>60</v>
      </c>
    </row>
    <row r="11" spans="1:15" x14ac:dyDescent="0.2">
      <c r="A11" s="15" t="s">
        <v>67</v>
      </c>
      <c r="B11" t="s">
        <v>29</v>
      </c>
      <c r="I11" s="11"/>
      <c r="J11" s="10" t="s">
        <v>17</v>
      </c>
      <c r="K11" s="1" t="s">
        <v>19</v>
      </c>
      <c r="L11" s="1" t="s">
        <v>57</v>
      </c>
      <c r="M11" s="1" t="s">
        <v>58</v>
      </c>
      <c r="N11" s="1" t="s">
        <v>22</v>
      </c>
    </row>
    <row r="12" spans="1:15" x14ac:dyDescent="0.2">
      <c r="A12" s="15" t="s">
        <v>30</v>
      </c>
      <c r="B12" t="s">
        <v>31</v>
      </c>
      <c r="I12" s="11"/>
      <c r="J12" s="10" t="s">
        <v>53</v>
      </c>
      <c r="K12" s="1">
        <v>5.3402887780996368E-2</v>
      </c>
      <c r="L12" s="1">
        <v>1</v>
      </c>
      <c r="M12" s="1">
        <v>48</v>
      </c>
      <c r="N12" s="1">
        <v>0.81822661074313108</v>
      </c>
    </row>
    <row r="13" spans="1:15" x14ac:dyDescent="0.2">
      <c r="I13" s="11"/>
      <c r="J13" s="10" t="s">
        <v>54</v>
      </c>
      <c r="K13" s="1">
        <v>0.96320152831911288</v>
      </c>
      <c r="L13" s="1">
        <v>1</v>
      </c>
      <c r="M13" s="1">
        <v>48</v>
      </c>
      <c r="N13" s="1">
        <v>0.33130262747397243</v>
      </c>
    </row>
    <row r="14" spans="1:15" x14ac:dyDescent="0.2">
      <c r="B14" t="s">
        <v>34</v>
      </c>
      <c r="I14" s="11"/>
      <c r="J14" s="11" t="s">
        <v>61</v>
      </c>
    </row>
    <row r="15" spans="1:15" ht="27" customHeight="1" thickBot="1" x14ac:dyDescent="0.25">
      <c r="B15" s="3" t="s">
        <v>35</v>
      </c>
      <c r="C15" s="5" t="s">
        <v>36</v>
      </c>
      <c r="D15" s="5" t="s">
        <v>37</v>
      </c>
      <c r="E15" s="3" t="s">
        <v>14</v>
      </c>
      <c r="F15" s="3" t="s">
        <v>38</v>
      </c>
      <c r="G15" s="3" t="s">
        <v>19</v>
      </c>
      <c r="H15" s="3" t="s">
        <v>22</v>
      </c>
      <c r="I15" s="5" t="s">
        <v>62</v>
      </c>
      <c r="J15" s="12" t="s">
        <v>28</v>
      </c>
      <c r="K15" s="9" t="s">
        <v>31</v>
      </c>
    </row>
    <row r="16" spans="1:15" x14ac:dyDescent="0.2">
      <c r="B16" s="1" t="s">
        <v>39</v>
      </c>
      <c r="C16" s="10" t="s">
        <v>53</v>
      </c>
      <c r="D16" s="1">
        <v>0.46917258261679251</v>
      </c>
      <c r="E16" s="1">
        <v>1</v>
      </c>
      <c r="F16" s="1">
        <v>0.46917258261679251</v>
      </c>
      <c r="G16" s="1">
        <v>0.46404079971526591</v>
      </c>
      <c r="H16" s="1">
        <v>0.49901495083208536</v>
      </c>
      <c r="I16" s="1">
        <v>9.5749506656488334E-3</v>
      </c>
    </row>
    <row r="17" spans="2:9" ht="13.5" thickBot="1" x14ac:dyDescent="0.25">
      <c r="B17" s="3"/>
      <c r="C17" s="3" t="s">
        <v>54</v>
      </c>
      <c r="D17" s="3">
        <v>7.1687235084620582</v>
      </c>
      <c r="E17" s="3">
        <v>1</v>
      </c>
      <c r="F17" s="3">
        <v>7.1687235084620582</v>
      </c>
      <c r="G17" s="3">
        <v>8.2258720571385489</v>
      </c>
      <c r="H17" s="3">
        <v>6.1193472521804369E-3</v>
      </c>
      <c r="I17" s="3">
        <v>0.14630047976453173</v>
      </c>
    </row>
    <row r="18" spans="2:9" x14ac:dyDescent="0.2">
      <c r="B18" s="1" t="s">
        <v>23</v>
      </c>
      <c r="C18" s="10" t="s">
        <v>53</v>
      </c>
      <c r="D18" s="1">
        <v>0</v>
      </c>
      <c r="E18" s="1">
        <v>1</v>
      </c>
      <c r="F18" s="1">
        <v>0</v>
      </c>
      <c r="G18" s="1">
        <v>0</v>
      </c>
      <c r="H18" s="1">
        <v>1</v>
      </c>
      <c r="I18" s="1">
        <v>0</v>
      </c>
    </row>
    <row r="19" spans="2:9" ht="13.5" thickBot="1" x14ac:dyDescent="0.25">
      <c r="B19" s="3"/>
      <c r="C19" s="3" t="s">
        <v>54</v>
      </c>
      <c r="D19" s="3">
        <v>0</v>
      </c>
      <c r="E19" s="3">
        <v>1</v>
      </c>
      <c r="F19" s="3">
        <v>0</v>
      </c>
      <c r="G19" s="3">
        <v>0</v>
      </c>
      <c r="H19" s="3">
        <v>1</v>
      </c>
      <c r="I19" s="3">
        <v>0</v>
      </c>
    </row>
    <row r="20" spans="2:9" x14ac:dyDescent="0.2">
      <c r="B20" s="1" t="s">
        <v>0</v>
      </c>
      <c r="C20" s="10" t="s">
        <v>53</v>
      </c>
      <c r="D20" s="1">
        <v>0.46917258261679745</v>
      </c>
      <c r="E20" s="1">
        <v>1</v>
      </c>
      <c r="F20" s="1">
        <v>0.46917258261679745</v>
      </c>
      <c r="G20" s="1">
        <v>0.46404079971527079</v>
      </c>
      <c r="H20" s="4">
        <v>0.49901495083208269</v>
      </c>
      <c r="I20" s="4">
        <v>9.574950665648934E-3</v>
      </c>
    </row>
    <row r="21" spans="2:9" ht="13.5" thickBot="1" x14ac:dyDescent="0.25">
      <c r="B21" s="3"/>
      <c r="C21" s="3" t="s">
        <v>54</v>
      </c>
      <c r="D21" s="3">
        <v>7.1687235084620662</v>
      </c>
      <c r="E21" s="3">
        <v>1</v>
      </c>
      <c r="F21" s="3">
        <v>7.1687235084620662</v>
      </c>
      <c r="G21" s="3">
        <v>8.2258720571385577</v>
      </c>
      <c r="H21" s="6">
        <v>6.11934725218041E-3</v>
      </c>
      <c r="I21" s="6">
        <v>0.14630047976453187</v>
      </c>
    </row>
    <row r="22" spans="2:9" x14ac:dyDescent="0.2">
      <c r="B22" s="1" t="s">
        <v>40</v>
      </c>
      <c r="C22" s="10" t="s">
        <v>53</v>
      </c>
      <c r="D22" s="1">
        <v>48.530827417383172</v>
      </c>
      <c r="E22" s="1">
        <v>48</v>
      </c>
      <c r="F22" s="1">
        <v>1.0110589045288161</v>
      </c>
      <c r="H22" s="1"/>
      <c r="I22" s="1"/>
    </row>
    <row r="23" spans="2:9" ht="13.5" thickBot="1" x14ac:dyDescent="0.25">
      <c r="B23" s="3"/>
      <c r="C23" s="3" t="s">
        <v>54</v>
      </c>
      <c r="D23" s="3">
        <v>41.831276491537963</v>
      </c>
      <c r="E23" s="3">
        <v>48</v>
      </c>
      <c r="F23" s="3">
        <v>0.87148492690704094</v>
      </c>
      <c r="H23" s="1"/>
      <c r="I23" s="1"/>
    </row>
    <row r="24" spans="2:9" x14ac:dyDescent="0.2">
      <c r="B24" s="1" t="s">
        <v>41</v>
      </c>
      <c r="C24" s="10" t="s">
        <v>53</v>
      </c>
      <c r="D24" s="1">
        <v>49</v>
      </c>
      <c r="E24" s="1">
        <v>50</v>
      </c>
      <c r="H24" s="1"/>
      <c r="I24" s="1"/>
    </row>
    <row r="25" spans="2:9" ht="13.5" thickBot="1" x14ac:dyDescent="0.25">
      <c r="B25" s="3"/>
      <c r="C25" s="3" t="s">
        <v>54</v>
      </c>
      <c r="D25" s="3">
        <v>49</v>
      </c>
      <c r="E25" s="3">
        <v>50</v>
      </c>
      <c r="H25" s="1"/>
      <c r="I25" s="1"/>
    </row>
    <row r="26" spans="2:9" x14ac:dyDescent="0.2">
      <c r="B26" s="1" t="s">
        <v>42</v>
      </c>
      <c r="C26" s="10" t="s">
        <v>53</v>
      </c>
      <c r="D26" s="1">
        <v>49</v>
      </c>
      <c r="E26" s="1">
        <v>49</v>
      </c>
      <c r="H26" s="1"/>
      <c r="I26" s="1"/>
    </row>
    <row r="27" spans="2:9" ht="13.5" thickBot="1" x14ac:dyDescent="0.25">
      <c r="B27" s="3"/>
      <c r="C27" s="3" t="s">
        <v>54</v>
      </c>
      <c r="D27" s="3">
        <v>49</v>
      </c>
      <c r="E27" s="3">
        <v>49</v>
      </c>
      <c r="H27" s="1"/>
      <c r="I27" s="1"/>
    </row>
    <row r="28" spans="2:9" x14ac:dyDescent="0.2">
      <c r="B28" s="15" t="s">
        <v>65</v>
      </c>
      <c r="C28" t="s">
        <v>47</v>
      </c>
    </row>
    <row r="29" spans="2:9" x14ac:dyDescent="0.2">
      <c r="B29" s="15" t="s">
        <v>66</v>
      </c>
      <c r="C29" t="s">
        <v>48</v>
      </c>
    </row>
  </sheetData>
  <phoneticPr fontId="1"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G2" sqref="G2:G10"/>
    </sheetView>
  </sheetViews>
  <sheetFormatPr defaultRowHeight="12.75" x14ac:dyDescent="0.2"/>
  <cols>
    <col min="2" max="2" width="18.7109375" customWidth="1"/>
    <col min="3" max="3" width="9.85546875" customWidth="1"/>
    <col min="4" max="4" width="15" customWidth="1"/>
    <col min="5" max="5" width="12.28515625" customWidth="1"/>
    <col min="6" max="6" width="12.28515625" style="1" customWidth="1"/>
    <col min="7" max="7" width="10.140625" style="1" customWidth="1"/>
    <col min="8" max="9" width="12.28515625" customWidth="1"/>
  </cols>
  <sheetData>
    <row r="1" spans="1:15" x14ac:dyDescent="0.2">
      <c r="A1" t="s">
        <v>15</v>
      </c>
      <c r="H1" s="10" t="s">
        <v>63</v>
      </c>
      <c r="I1" s="11"/>
      <c r="J1" s="11" t="s">
        <v>55</v>
      </c>
    </row>
    <row r="2" spans="1:15" ht="13.5" thickBot="1" x14ac:dyDescent="0.25">
      <c r="A2" s="2" t="s">
        <v>16</v>
      </c>
      <c r="B2" s="2" t="s">
        <v>17</v>
      </c>
      <c r="C2" s="3" t="s">
        <v>18</v>
      </c>
      <c r="D2" s="3" t="s">
        <v>19</v>
      </c>
      <c r="E2" s="2" t="s">
        <v>20</v>
      </c>
      <c r="F2" s="3" t="s">
        <v>21</v>
      </c>
      <c r="G2" s="29" t="s">
        <v>22</v>
      </c>
      <c r="H2" s="3" t="s">
        <v>64</v>
      </c>
      <c r="I2" s="11"/>
      <c r="J2" s="11" t="s">
        <v>56</v>
      </c>
      <c r="K2">
        <v>0.85433316758781075</v>
      </c>
    </row>
    <row r="3" spans="1:15" x14ac:dyDescent="0.2">
      <c r="A3" t="s">
        <v>23</v>
      </c>
      <c r="B3" t="s">
        <v>24</v>
      </c>
      <c r="C3">
        <v>0</v>
      </c>
      <c r="D3" s="1">
        <v>0</v>
      </c>
      <c r="E3" s="1">
        <v>2</v>
      </c>
      <c r="F3" s="1">
        <v>47</v>
      </c>
      <c r="G3" s="30">
        <v>1</v>
      </c>
      <c r="H3" s="1">
        <v>0</v>
      </c>
      <c r="I3" s="11"/>
      <c r="J3" s="10" t="s">
        <v>19</v>
      </c>
      <c r="K3" s="1">
        <v>0.27192111252995621</v>
      </c>
    </row>
    <row r="4" spans="1:15" x14ac:dyDescent="0.2">
      <c r="B4" t="s">
        <v>25</v>
      </c>
      <c r="C4">
        <v>1</v>
      </c>
      <c r="D4" s="1">
        <v>0</v>
      </c>
      <c r="E4" s="1">
        <v>2</v>
      </c>
      <c r="F4" s="1">
        <v>47</v>
      </c>
      <c r="G4" s="30">
        <v>1</v>
      </c>
      <c r="H4" s="1">
        <v>0</v>
      </c>
      <c r="I4" s="11"/>
      <c r="J4" s="10" t="s">
        <v>57</v>
      </c>
      <c r="K4" s="1">
        <v>3</v>
      </c>
    </row>
    <row r="5" spans="1:15" x14ac:dyDescent="0.2">
      <c r="B5" t="s">
        <v>26</v>
      </c>
      <c r="C5">
        <v>0</v>
      </c>
      <c r="D5" s="1">
        <v>0</v>
      </c>
      <c r="E5" s="1">
        <v>2</v>
      </c>
      <c r="F5" s="1">
        <v>47</v>
      </c>
      <c r="G5" s="30">
        <v>1</v>
      </c>
      <c r="H5" s="1">
        <v>0</v>
      </c>
      <c r="I5" s="11"/>
      <c r="J5" s="10" t="s">
        <v>58</v>
      </c>
      <c r="K5" s="1">
        <v>414720.00000015431</v>
      </c>
    </row>
    <row r="6" spans="1:15" ht="13.5" thickBot="1" x14ac:dyDescent="0.25">
      <c r="A6" s="2"/>
      <c r="B6" s="2" t="s">
        <v>27</v>
      </c>
      <c r="C6" s="2">
        <v>0</v>
      </c>
      <c r="D6" s="3">
        <v>0</v>
      </c>
      <c r="E6" s="3">
        <v>2</v>
      </c>
      <c r="F6" s="3">
        <v>47</v>
      </c>
      <c r="G6" s="29">
        <v>1</v>
      </c>
      <c r="H6" s="3">
        <v>0</v>
      </c>
      <c r="I6" s="11"/>
      <c r="J6" s="10" t="s">
        <v>22</v>
      </c>
      <c r="K6" s="1">
        <v>0.84569301109616535</v>
      </c>
    </row>
    <row r="7" spans="1:15" x14ac:dyDescent="0.2">
      <c r="A7" t="s">
        <v>0</v>
      </c>
      <c r="B7" t="s">
        <v>24</v>
      </c>
      <c r="C7">
        <v>0.15587185041696996</v>
      </c>
      <c r="D7" s="1">
        <v>4.3393748764428519</v>
      </c>
      <c r="E7" s="1">
        <v>2</v>
      </c>
      <c r="F7" s="1">
        <v>47</v>
      </c>
      <c r="G7" s="30">
        <v>1.864648620351704E-2</v>
      </c>
      <c r="H7" s="1">
        <v>0.15587185041696996</v>
      </c>
      <c r="I7" s="11"/>
      <c r="J7" s="11" t="s">
        <v>59</v>
      </c>
    </row>
    <row r="8" spans="1:15" ht="13.5" thickBot="1" x14ac:dyDescent="0.25">
      <c r="B8" t="s">
        <v>25</v>
      </c>
      <c r="C8">
        <v>0.84412814958303006</v>
      </c>
      <c r="D8" s="1">
        <v>4.339374876442851</v>
      </c>
      <c r="E8" s="1">
        <v>2</v>
      </c>
      <c r="F8" s="1">
        <v>47</v>
      </c>
      <c r="G8" s="30">
        <v>1.864648620351704E-2</v>
      </c>
      <c r="H8" s="1">
        <v>0.15587185041696996</v>
      </c>
      <c r="I8" s="11"/>
      <c r="J8" s="14" t="s">
        <v>28</v>
      </c>
      <c r="K8" s="2" t="s">
        <v>31</v>
      </c>
      <c r="L8" s="2"/>
      <c r="M8" s="2"/>
      <c r="N8" s="2"/>
      <c r="O8" s="2"/>
    </row>
    <row r="9" spans="1:15" x14ac:dyDescent="0.2">
      <c r="B9" t="s">
        <v>26</v>
      </c>
      <c r="C9">
        <v>0.18465425006139796</v>
      </c>
      <c r="D9" s="1">
        <v>4.3393748764428519</v>
      </c>
      <c r="E9" s="1">
        <v>2</v>
      </c>
      <c r="F9" s="1">
        <v>47</v>
      </c>
      <c r="G9" s="30">
        <v>1.864648620351704E-2</v>
      </c>
      <c r="H9" s="1">
        <v>0.15587185041696996</v>
      </c>
      <c r="I9" s="11"/>
      <c r="J9" s="11"/>
    </row>
    <row r="10" spans="1:15" ht="13.5" thickBot="1" x14ac:dyDescent="0.25">
      <c r="A10" s="2"/>
      <c r="B10" s="2" t="s">
        <v>27</v>
      </c>
      <c r="C10" s="2">
        <v>0.18465425006139796</v>
      </c>
      <c r="D10" s="3">
        <v>4.3393748764428519</v>
      </c>
      <c r="E10" s="3">
        <v>2</v>
      </c>
      <c r="F10" s="3">
        <v>47</v>
      </c>
      <c r="G10" s="29">
        <v>1.864648620351704E-2</v>
      </c>
      <c r="H10" s="3">
        <v>0.15587185041696996</v>
      </c>
      <c r="I10" s="11"/>
      <c r="J10" s="11" t="s">
        <v>60</v>
      </c>
    </row>
    <row r="11" spans="1:15" x14ac:dyDescent="0.2">
      <c r="A11" s="15" t="s">
        <v>67</v>
      </c>
      <c r="B11" t="s">
        <v>29</v>
      </c>
      <c r="I11" s="11"/>
      <c r="J11" s="11" t="s">
        <v>17</v>
      </c>
      <c r="K11" s="1" t="s">
        <v>19</v>
      </c>
      <c r="L11" s="1" t="s">
        <v>57</v>
      </c>
      <c r="M11" s="1" t="s">
        <v>58</v>
      </c>
      <c r="N11" s="1" t="s">
        <v>22</v>
      </c>
    </row>
    <row r="12" spans="1:15" x14ac:dyDescent="0.2">
      <c r="A12" s="15" t="s">
        <v>30</v>
      </c>
      <c r="B12" t="s">
        <v>31</v>
      </c>
      <c r="I12" s="11"/>
      <c r="J12" s="10" t="s">
        <v>49</v>
      </c>
      <c r="K12">
        <v>5.3706723500236891E-2</v>
      </c>
      <c r="L12" s="1">
        <v>1</v>
      </c>
      <c r="M12" s="1">
        <v>48</v>
      </c>
      <c r="N12">
        <v>0.81771959271737948</v>
      </c>
    </row>
    <row r="13" spans="1:15" x14ac:dyDescent="0.2">
      <c r="I13" s="11"/>
      <c r="J13" s="10" t="s">
        <v>50</v>
      </c>
      <c r="K13">
        <v>0.9613927851911046</v>
      </c>
      <c r="L13" s="1">
        <v>1</v>
      </c>
      <c r="M13" s="1">
        <v>48</v>
      </c>
      <c r="N13">
        <v>0.3317525805660726</v>
      </c>
    </row>
    <row r="14" spans="1:15" x14ac:dyDescent="0.2">
      <c r="B14" t="s">
        <v>34</v>
      </c>
      <c r="I14" s="11"/>
      <c r="J14" s="11" t="s">
        <v>61</v>
      </c>
    </row>
    <row r="15" spans="1:15" ht="27" customHeight="1" thickBot="1" x14ac:dyDescent="0.25">
      <c r="B15" s="3" t="s">
        <v>35</v>
      </c>
      <c r="C15" s="5" t="s">
        <v>36</v>
      </c>
      <c r="D15" s="5" t="s">
        <v>37</v>
      </c>
      <c r="E15" s="3" t="s">
        <v>14</v>
      </c>
      <c r="F15" s="3" t="s">
        <v>38</v>
      </c>
      <c r="G15" s="3" t="s">
        <v>19</v>
      </c>
      <c r="H15" s="3" t="s">
        <v>22</v>
      </c>
      <c r="I15" s="5" t="s">
        <v>62</v>
      </c>
      <c r="J15" s="12" t="s">
        <v>28</v>
      </c>
      <c r="K15" s="9" t="s">
        <v>31</v>
      </c>
    </row>
    <row r="16" spans="1:15" x14ac:dyDescent="0.2">
      <c r="B16" s="1" t="s">
        <v>39</v>
      </c>
      <c r="C16" s="10" t="s">
        <v>49</v>
      </c>
      <c r="D16" s="1">
        <v>89.715280665575847</v>
      </c>
      <c r="E16" s="1">
        <v>1</v>
      </c>
      <c r="F16" s="1">
        <v>89.715280665575847</v>
      </c>
      <c r="G16" s="1">
        <v>0.46391679816074322</v>
      </c>
      <c r="H16" s="1">
        <v>0.49907202893634406</v>
      </c>
      <c r="I16" s="1">
        <v>9.572416527802172E-3</v>
      </c>
    </row>
    <row r="17" spans="2:9" ht="13.5" thickBot="1" x14ac:dyDescent="0.25">
      <c r="B17" s="3"/>
      <c r="C17" s="3" t="s">
        <v>50</v>
      </c>
      <c r="D17" s="3">
        <v>574.32789539094529</v>
      </c>
      <c r="E17" s="3">
        <v>1</v>
      </c>
      <c r="F17" s="3">
        <v>574.32789539094529</v>
      </c>
      <c r="G17" s="3">
        <v>8.2260070832032302</v>
      </c>
      <c r="H17" s="3">
        <v>6.1189596075514009E-3</v>
      </c>
      <c r="I17" s="3">
        <v>0.1463025299134329</v>
      </c>
    </row>
    <row r="18" spans="2:9" x14ac:dyDescent="0.2">
      <c r="B18" s="1" t="s">
        <v>23</v>
      </c>
      <c r="C18" s="10" t="s">
        <v>49</v>
      </c>
      <c r="D18" s="1">
        <v>0</v>
      </c>
      <c r="E18" s="1">
        <v>1</v>
      </c>
      <c r="F18" s="1">
        <v>0</v>
      </c>
      <c r="G18" s="1">
        <v>0</v>
      </c>
      <c r="H18" s="1">
        <v>1</v>
      </c>
      <c r="I18" s="1">
        <v>0</v>
      </c>
    </row>
    <row r="19" spans="2:9" ht="13.5" thickBot="1" x14ac:dyDescent="0.25">
      <c r="B19" s="3"/>
      <c r="C19" s="3" t="s">
        <v>50</v>
      </c>
      <c r="D19" s="3">
        <v>0</v>
      </c>
      <c r="E19" s="3">
        <v>1</v>
      </c>
      <c r="F19" s="3">
        <v>0</v>
      </c>
      <c r="G19" s="3">
        <v>0</v>
      </c>
      <c r="H19" s="3">
        <v>1</v>
      </c>
      <c r="I19" s="3">
        <v>0</v>
      </c>
    </row>
    <row r="20" spans="2:9" x14ac:dyDescent="0.2">
      <c r="B20" s="1" t="s">
        <v>0</v>
      </c>
      <c r="C20" s="10" t="s">
        <v>49</v>
      </c>
      <c r="D20" s="1">
        <v>89.715280665574994</v>
      </c>
      <c r="E20" s="1">
        <v>1</v>
      </c>
      <c r="F20" s="1">
        <v>89.715280665574994</v>
      </c>
      <c r="G20" s="1">
        <v>0.46391679816073883</v>
      </c>
      <c r="H20" s="4">
        <v>0.49907202893634695</v>
      </c>
      <c r="I20" s="4">
        <v>9.5724165278020818E-3</v>
      </c>
    </row>
    <row r="21" spans="2:9" ht="13.5" thickBot="1" x14ac:dyDescent="0.25">
      <c r="B21" s="3"/>
      <c r="C21" s="3" t="s">
        <v>50</v>
      </c>
      <c r="D21" s="3">
        <v>574.3278953909454</v>
      </c>
      <c r="E21" s="3">
        <v>1</v>
      </c>
      <c r="F21" s="3">
        <v>574.3278953909454</v>
      </c>
      <c r="G21" s="3">
        <v>8.2260070832032319</v>
      </c>
      <c r="H21" s="6">
        <v>6.118959607551374E-3</v>
      </c>
      <c r="I21" s="6">
        <v>0.14630252991343293</v>
      </c>
    </row>
    <row r="22" spans="2:9" x14ac:dyDescent="0.2">
      <c r="B22" s="1" t="s">
        <v>40</v>
      </c>
      <c r="C22" s="10" t="s">
        <v>49</v>
      </c>
      <c r="D22" s="1">
        <v>9282.5555983759241</v>
      </c>
      <c r="E22" s="1">
        <v>48</v>
      </c>
      <c r="F22" s="1">
        <v>193.38657496616509</v>
      </c>
      <c r="H22" s="1"/>
      <c r="I22" s="1"/>
    </row>
    <row r="23" spans="2:9" ht="13.5" thickBot="1" x14ac:dyDescent="0.25">
      <c r="B23" s="3"/>
      <c r="C23" s="3" t="s">
        <v>50</v>
      </c>
      <c r="D23" s="3">
        <v>3351.2904499020219</v>
      </c>
      <c r="E23" s="3">
        <v>48</v>
      </c>
      <c r="F23" s="3">
        <v>69.818551039625461</v>
      </c>
      <c r="H23" s="1"/>
      <c r="I23" s="1"/>
    </row>
    <row r="24" spans="2:9" x14ac:dyDescent="0.2">
      <c r="B24" s="1" t="s">
        <v>41</v>
      </c>
      <c r="C24" s="10" t="s">
        <v>49</v>
      </c>
      <c r="D24" s="1">
        <v>9372.2708790415054</v>
      </c>
      <c r="E24" s="1">
        <v>50</v>
      </c>
      <c r="H24" s="1"/>
      <c r="I24" s="1"/>
    </row>
    <row r="25" spans="2:9" ht="13.5" thickBot="1" x14ac:dyDescent="0.25">
      <c r="B25" s="3"/>
      <c r="C25" s="3" t="s">
        <v>50</v>
      </c>
      <c r="D25" s="3">
        <v>3925.6183452929677</v>
      </c>
      <c r="E25" s="3">
        <v>50</v>
      </c>
      <c r="H25" s="1"/>
      <c r="I25" s="1"/>
    </row>
    <row r="26" spans="2:9" x14ac:dyDescent="0.2">
      <c r="B26" s="1" t="s">
        <v>42</v>
      </c>
      <c r="C26" s="10" t="s">
        <v>49</v>
      </c>
      <c r="D26" s="1">
        <v>9372.2708790414999</v>
      </c>
      <c r="E26" s="1">
        <v>49</v>
      </c>
      <c r="H26" s="1"/>
      <c r="I26" s="1"/>
    </row>
    <row r="27" spans="2:9" ht="13.5" thickBot="1" x14ac:dyDescent="0.25">
      <c r="B27" s="3"/>
      <c r="C27" s="3" t="s">
        <v>50</v>
      </c>
      <c r="D27" s="3">
        <v>3925.6183452929672</v>
      </c>
      <c r="E27" s="3">
        <v>49</v>
      </c>
      <c r="H27" s="1"/>
      <c r="I27" s="1"/>
    </row>
    <row r="28" spans="2:9" x14ac:dyDescent="0.2">
      <c r="B28" s="15" t="s">
        <v>65</v>
      </c>
      <c r="C28" t="s">
        <v>47</v>
      </c>
    </row>
    <row r="29" spans="2:9" x14ac:dyDescent="0.2">
      <c r="B29" s="15" t="s">
        <v>66</v>
      </c>
      <c r="C29" t="s">
        <v>48</v>
      </c>
    </row>
  </sheetData>
  <phoneticPr fontId="1"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defaultRowHeight="12.75" x14ac:dyDescent="0.2"/>
  <sheetData/>
  <phoneticPr fontId="1" type="noConversion"/>
  <pageMargins left="0.75" right="0.75" top="1" bottom="1" header="0.5" footer="0.5"/>
  <pageSetup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10" sqref="N10"/>
    </sheetView>
  </sheetViews>
  <sheetFormatPr defaultRowHeight="12.75" x14ac:dyDescent="0.2"/>
  <cols>
    <col min="1" max="1" width="24.28515625" style="41" customWidth="1"/>
    <col min="2" max="9" width="9.7109375" style="41" customWidth="1"/>
    <col min="10" max="16384" width="9.140625" style="41"/>
  </cols>
  <sheetData>
    <row r="1" spans="1:5" ht="14.25" x14ac:dyDescent="0.2">
      <c r="A1" s="40" t="s">
        <v>107</v>
      </c>
    </row>
    <row r="2" spans="1:5" ht="17.25" x14ac:dyDescent="0.3">
      <c r="A2" s="42" t="s">
        <v>108</v>
      </c>
    </row>
    <row r="3" spans="1:5" ht="17.25" x14ac:dyDescent="0.3">
      <c r="A3" s="42" t="s">
        <v>109</v>
      </c>
    </row>
    <row r="4" spans="1:5" s="43" customFormat="1" ht="11.25" x14ac:dyDescent="0.2"/>
    <row r="5" spans="1:5" ht="15" x14ac:dyDescent="0.25">
      <c r="A5" s="40" t="s">
        <v>110</v>
      </c>
    </row>
    <row r="6" spans="1:5" ht="17.25" x14ac:dyDescent="0.3">
      <c r="A6" s="42" t="s">
        <v>111</v>
      </c>
    </row>
    <row r="7" spans="1:5" ht="17.25" x14ac:dyDescent="0.3">
      <c r="A7" s="42" t="s">
        <v>112</v>
      </c>
    </row>
    <row r="8" spans="1:5" ht="14.25" x14ac:dyDescent="0.2">
      <c r="A8" s="40" t="s">
        <v>113</v>
      </c>
    </row>
    <row r="9" spans="1:5" ht="14.25" x14ac:dyDescent="0.2">
      <c r="A9" s="40" t="s">
        <v>114</v>
      </c>
    </row>
    <row r="10" spans="1:5" ht="14.25" x14ac:dyDescent="0.2">
      <c r="A10" s="40" t="s">
        <v>115</v>
      </c>
    </row>
    <row r="11" spans="1:5" s="43" customFormat="1" ht="11.25" x14ac:dyDescent="0.2"/>
    <row r="12" spans="1:5" ht="17.25" x14ac:dyDescent="0.3">
      <c r="A12" s="40" t="s">
        <v>116</v>
      </c>
      <c r="E12" s="40" t="s">
        <v>117</v>
      </c>
    </row>
    <row r="13" spans="1:5" s="43" customFormat="1" ht="11.25" x14ac:dyDescent="0.2"/>
    <row r="14" spans="1:5" ht="15" x14ac:dyDescent="0.25">
      <c r="A14" s="40" t="s">
        <v>118</v>
      </c>
    </row>
    <row r="15" spans="1:5" ht="17.25" x14ac:dyDescent="0.3">
      <c r="A15" s="40" t="s">
        <v>119</v>
      </c>
    </row>
    <row r="16" spans="1:5" x14ac:dyDescent="0.2">
      <c r="A16" s="44" t="s">
        <v>120</v>
      </c>
    </row>
    <row r="17" spans="1:9" ht="15" x14ac:dyDescent="0.25">
      <c r="A17" s="45" t="s">
        <v>92</v>
      </c>
      <c r="B17" s="46" t="s">
        <v>121</v>
      </c>
      <c r="C17" s="47" t="s">
        <v>122</v>
      </c>
      <c r="D17" s="46" t="s">
        <v>121</v>
      </c>
      <c r="E17" s="46" t="s">
        <v>121</v>
      </c>
      <c r="F17" s="47" t="s">
        <v>122</v>
      </c>
      <c r="G17" s="47" t="s">
        <v>122</v>
      </c>
      <c r="H17" s="46" t="s">
        <v>123</v>
      </c>
      <c r="I17" s="47" t="s">
        <v>122</v>
      </c>
    </row>
    <row r="18" spans="1:9" ht="15" x14ac:dyDescent="0.25">
      <c r="A18" s="45" t="s">
        <v>93</v>
      </c>
      <c r="B18" s="46" t="s">
        <v>121</v>
      </c>
      <c r="C18" s="46" t="s">
        <v>121</v>
      </c>
      <c r="D18" s="47" t="s">
        <v>122</v>
      </c>
      <c r="E18" s="46" t="s">
        <v>121</v>
      </c>
      <c r="F18" s="47" t="s">
        <v>122</v>
      </c>
      <c r="G18" s="46" t="s">
        <v>123</v>
      </c>
      <c r="H18" s="47" t="s">
        <v>122</v>
      </c>
      <c r="I18" s="47" t="s">
        <v>122</v>
      </c>
    </row>
    <row r="19" spans="1:9" ht="15" x14ac:dyDescent="0.25">
      <c r="A19" s="48" t="s">
        <v>124</v>
      </c>
      <c r="B19" s="49" t="s">
        <v>123</v>
      </c>
      <c r="C19" s="49" t="s">
        <v>123</v>
      </c>
      <c r="D19" s="49" t="s">
        <v>123</v>
      </c>
      <c r="E19" s="50" t="s">
        <v>122</v>
      </c>
      <c r="F19" s="49" t="s">
        <v>123</v>
      </c>
      <c r="G19" s="50" t="s">
        <v>122</v>
      </c>
      <c r="H19" s="50" t="s">
        <v>122</v>
      </c>
      <c r="I19" s="50" t="s">
        <v>122</v>
      </c>
    </row>
    <row r="20" spans="1:9" x14ac:dyDescent="0.2">
      <c r="B20" s="51" t="s">
        <v>125</v>
      </c>
      <c r="C20" s="51" t="s">
        <v>126</v>
      </c>
      <c r="D20" s="51" t="s">
        <v>127</v>
      </c>
      <c r="E20" s="51" t="s">
        <v>128</v>
      </c>
      <c r="F20" s="51" t="s">
        <v>129</v>
      </c>
      <c r="G20" s="51" t="s">
        <v>130</v>
      </c>
      <c r="H20" s="51" t="s">
        <v>131</v>
      </c>
      <c r="I20" s="51" t="s">
        <v>132</v>
      </c>
    </row>
    <row r="21" spans="1:9" ht="15" x14ac:dyDescent="0.25">
      <c r="A21" s="52" t="s">
        <v>133</v>
      </c>
      <c r="B21" s="46" t="s">
        <v>123</v>
      </c>
      <c r="C21" s="46" t="s">
        <v>123</v>
      </c>
      <c r="D21" s="46" t="s">
        <v>123</v>
      </c>
      <c r="E21" s="46" t="s">
        <v>123</v>
      </c>
      <c r="F21" s="46" t="s">
        <v>123</v>
      </c>
      <c r="G21" s="46" t="s">
        <v>123</v>
      </c>
      <c r="H21" s="46" t="s">
        <v>123</v>
      </c>
      <c r="I21" s="47" t="s">
        <v>122</v>
      </c>
    </row>
    <row r="22" spans="1:9" ht="17.25" x14ac:dyDescent="0.3">
      <c r="A22" s="53" t="s">
        <v>134</v>
      </c>
      <c r="B22" s="54">
        <f>0.05^3</f>
        <v>1.2500000000000003E-4</v>
      </c>
      <c r="C22" s="55">
        <f>0.05^2*0.95</f>
        <v>2.3750000000000004E-3</v>
      </c>
      <c r="D22" s="55">
        <f>0.05^2*0.95</f>
        <v>2.3750000000000004E-3</v>
      </c>
      <c r="E22" s="55">
        <f>0.05^2*0.95</f>
        <v>2.3750000000000004E-3</v>
      </c>
      <c r="F22" s="55">
        <f>0.05*0.95^2</f>
        <v>4.5124999999999998E-2</v>
      </c>
      <c r="G22" s="55">
        <f>0.05*0.95^2</f>
        <v>4.5124999999999998E-2</v>
      </c>
      <c r="H22" s="55">
        <f>0.05*0.95^2</f>
        <v>4.5124999999999998E-2</v>
      </c>
      <c r="I22" s="55">
        <f>0.95^3</f>
        <v>0.85737499999999989</v>
      </c>
    </row>
    <row r="23" spans="1:9" x14ac:dyDescent="0.2">
      <c r="G23" s="56" t="s">
        <v>135</v>
      </c>
      <c r="H23" s="57">
        <f>SUM(B22:H22)</f>
        <v>0.142625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7" sqref="F7"/>
    </sheetView>
  </sheetViews>
  <sheetFormatPr defaultColWidth="8.140625" defaultRowHeight="15.75" x14ac:dyDescent="0.25"/>
  <cols>
    <col min="1" max="1" width="18.85546875" style="16" customWidth="1"/>
    <col min="2" max="2" width="12.5703125" style="16" customWidth="1"/>
    <col min="3" max="3" width="11.7109375" style="16" customWidth="1"/>
    <col min="4" max="4" width="11.5703125" style="16" bestFit="1" customWidth="1"/>
    <col min="5" max="5" width="17.28515625" style="16" bestFit="1" customWidth="1"/>
    <col min="6" max="6" width="20" style="16" bestFit="1" customWidth="1"/>
    <col min="7" max="16384" width="8.140625" style="16"/>
  </cols>
  <sheetData>
    <row r="1" spans="1:6" ht="17.25" x14ac:dyDescent="0.3">
      <c r="A1" s="36" t="s">
        <v>69</v>
      </c>
      <c r="C1" s="37" t="s">
        <v>105</v>
      </c>
    </row>
    <row r="2" spans="1:6" ht="17.25" x14ac:dyDescent="0.3">
      <c r="C2" s="37" t="s">
        <v>106</v>
      </c>
    </row>
    <row r="3" spans="1:6" ht="32.25" thickBot="1" x14ac:dyDescent="0.3">
      <c r="A3" s="17" t="s">
        <v>70</v>
      </c>
      <c r="B3" s="18" t="s">
        <v>71</v>
      </c>
      <c r="C3" s="18" t="s">
        <v>72</v>
      </c>
      <c r="D3" s="18" t="s">
        <v>38</v>
      </c>
      <c r="E3" s="18" t="s">
        <v>73</v>
      </c>
      <c r="F3" s="18" t="s">
        <v>74</v>
      </c>
    </row>
    <row r="4" spans="1:6" ht="31.5" x14ac:dyDescent="0.25">
      <c r="A4" s="19" t="s">
        <v>75</v>
      </c>
      <c r="B4" s="20" t="s">
        <v>76</v>
      </c>
      <c r="C4" s="20" t="s">
        <v>77</v>
      </c>
      <c r="D4" s="20" t="s">
        <v>78</v>
      </c>
      <c r="E4" s="21" t="s">
        <v>79</v>
      </c>
      <c r="F4" s="21" t="s">
        <v>80</v>
      </c>
    </row>
    <row r="5" spans="1:6" ht="32.25" thickBot="1" x14ac:dyDescent="0.3">
      <c r="A5" s="17" t="s">
        <v>81</v>
      </c>
      <c r="B5" s="22" t="s">
        <v>82</v>
      </c>
      <c r="C5" s="23" t="s">
        <v>83</v>
      </c>
      <c r="D5" s="23" t="s">
        <v>84</v>
      </c>
      <c r="E5" s="24"/>
      <c r="F5" s="24"/>
    </row>
    <row r="6" spans="1:6" ht="18.75" x14ac:dyDescent="0.25">
      <c r="A6" s="25" t="s">
        <v>85</v>
      </c>
      <c r="B6" s="26" t="s">
        <v>86</v>
      </c>
      <c r="C6" s="26" t="s">
        <v>87</v>
      </c>
    </row>
    <row r="8" spans="1:6" ht="17.25" x14ac:dyDescent="0.3">
      <c r="A8" s="27" t="s">
        <v>88</v>
      </c>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workbookViewId="0">
      <pane ySplit="14" topLeftCell="A15" activePane="bottomLeft" state="frozen"/>
      <selection pane="bottomLeft" activeCell="O21" sqref="O21"/>
    </sheetView>
  </sheetViews>
  <sheetFormatPr defaultRowHeight="12.75" x14ac:dyDescent="0.2"/>
  <cols>
    <col min="1" max="1" width="7.42578125" style="1" bestFit="1" customWidth="1"/>
    <col min="2" max="5" width="8" style="1" customWidth="1"/>
  </cols>
  <sheetData>
    <row r="1" spans="1:12" x14ac:dyDescent="0.2">
      <c r="A1" s="1" t="s">
        <v>13</v>
      </c>
      <c r="B1" s="1">
        <f t="shared" ref="B1:K1" si="0">AVERAGE(B9:B58)</f>
        <v>12.904400000000003</v>
      </c>
      <c r="C1" s="1">
        <f t="shared" si="0"/>
        <v>13.869599999999997</v>
      </c>
      <c r="D1" s="1">
        <f t="shared" si="0"/>
        <v>-1.8474111129762605E-15</v>
      </c>
      <c r="E1" s="1">
        <f t="shared" si="0"/>
        <v>3.5527136788005009E-15</v>
      </c>
      <c r="F1" s="1">
        <f t="shared" si="0"/>
        <v>9.7699626167013783E-16</v>
      </c>
      <c r="G1" s="1">
        <f t="shared" si="0"/>
        <v>-3.4461322684364858E-15</v>
      </c>
      <c r="H1" s="1">
        <f t="shared" si="0"/>
        <v>-2.0000000000575113E-7</v>
      </c>
      <c r="I1" s="1">
        <f t="shared" si="0"/>
        <v>-4.0000000010476102E-7</v>
      </c>
      <c r="J1" s="1">
        <f t="shared" si="0"/>
        <v>3.588240815588506E-15</v>
      </c>
      <c r="K1" s="1">
        <f t="shared" si="0"/>
        <v>-3.907985046680551E-16</v>
      </c>
    </row>
    <row r="2" spans="1:12" ht="13.5" customHeight="1" x14ac:dyDescent="0.2">
      <c r="A2" s="1" t="s">
        <v>51</v>
      </c>
      <c r="B2" s="1">
        <f>VAR(B9:B58)</f>
        <v>106.14393126530602</v>
      </c>
      <c r="C2" s="1">
        <f t="shared" ref="C2:K2" si="1">VAR(C9:C58)</f>
        <v>165.24156310204103</v>
      </c>
      <c r="D2" s="1">
        <f t="shared" si="1"/>
        <v>106.14393126530612</v>
      </c>
      <c r="E2" s="1">
        <f t="shared" si="1"/>
        <v>165.24156310204083</v>
      </c>
      <c r="F2" s="1">
        <f t="shared" si="1"/>
        <v>95.135870460904698</v>
      </c>
      <c r="G2" s="1">
        <f t="shared" si="1"/>
        <v>176.24962390644234</v>
      </c>
      <c r="H2" s="1">
        <f t="shared" si="1"/>
        <v>1.0000013289081229</v>
      </c>
      <c r="I2" s="1">
        <f t="shared" si="1"/>
        <v>0.9999992162365714</v>
      </c>
      <c r="J2" s="1">
        <f t="shared" si="1"/>
        <v>191.27083426233233</v>
      </c>
      <c r="K2" s="1">
        <f t="shared" si="1"/>
        <v>80.114660105014593</v>
      </c>
    </row>
    <row r="3" spans="1:12" ht="13.5" customHeight="1" x14ac:dyDescent="0.2">
      <c r="A3" s="1" t="s">
        <v>52</v>
      </c>
      <c r="B3" s="1">
        <f t="shared" ref="B3:G3" si="2">B2/($B$2+$C$2)</f>
        <v>0.39111866134462492</v>
      </c>
      <c r="C3" s="1">
        <f t="shared" si="2"/>
        <v>0.60888133865537508</v>
      </c>
      <c r="D3" s="1">
        <f t="shared" si="2"/>
        <v>0.39111866134462525</v>
      </c>
      <c r="E3" s="1">
        <f t="shared" si="2"/>
        <v>0.6088813386553743</v>
      </c>
      <c r="F3" s="1">
        <f t="shared" si="2"/>
        <v>0.35055621039247181</v>
      </c>
      <c r="G3" s="1">
        <f t="shared" si="2"/>
        <v>0.64944378960752802</v>
      </c>
      <c r="H3" s="1"/>
      <c r="I3" s="1"/>
      <c r="J3" s="1">
        <f>J2/($B$2+$C$2)</f>
        <v>0.70479387525196302</v>
      </c>
      <c r="K3" s="1">
        <f>K2/($B$2+$C$2)</f>
        <v>0.29520612474803642</v>
      </c>
    </row>
    <row r="4" spans="1:12" x14ac:dyDescent="0.2">
      <c r="A4" s="1" t="s">
        <v>5</v>
      </c>
      <c r="B4" s="1">
        <f t="shared" ref="B4:G4" si="3">AVERAGE(B9:B33)</f>
        <v>10.5868</v>
      </c>
      <c r="C4" s="1">
        <f t="shared" si="3"/>
        <v>11.057199999999998</v>
      </c>
      <c r="D4" s="1">
        <f t="shared" si="3"/>
        <v>-2.3176000000000023</v>
      </c>
      <c r="E4" s="1">
        <f t="shared" si="3"/>
        <v>-2.8123999999999967</v>
      </c>
      <c r="F4" s="1">
        <f t="shared" si="3"/>
        <v>-3.6442919092740071</v>
      </c>
      <c r="G4" s="1">
        <f t="shared" si="3"/>
        <v>-2.8332891588433994E-15</v>
      </c>
      <c r="H4" s="1">
        <f>AVERAGE(H9:H33)</f>
        <v>-9.6868400000000021E-2</v>
      </c>
      <c r="I4" s="1">
        <f>AVERAGE(I9:I33)</f>
        <v>-0.37864840000000011</v>
      </c>
      <c r="J4" s="1">
        <f>AVERAGE(J9:J33)</f>
        <v>-1.3395169329297181</v>
      </c>
      <c r="K4" s="1">
        <f>AVERAGE(K9:K33)</f>
        <v>-3.3891824834898689</v>
      </c>
    </row>
    <row r="5" spans="1:12" x14ac:dyDescent="0.2">
      <c r="A5" s="1" t="s">
        <v>6</v>
      </c>
      <c r="B5" s="1">
        <f t="shared" ref="B5:G5" si="4">AVERAGE(B34:B58)</f>
        <v>15.221999999999998</v>
      </c>
      <c r="C5" s="1">
        <f t="shared" si="4"/>
        <v>16.681999999999995</v>
      </c>
      <c r="D5" s="1">
        <f t="shared" si="4"/>
        <v>2.3175999999999974</v>
      </c>
      <c r="E5" s="1">
        <f t="shared" si="4"/>
        <v>2.8124000000000033</v>
      </c>
      <c r="F5" s="1">
        <f t="shared" si="4"/>
        <v>3.6442919092740094</v>
      </c>
      <c r="G5" s="1">
        <f t="shared" si="4"/>
        <v>-4.0500935938325707E-15</v>
      </c>
      <c r="H5" s="1">
        <f>AVERAGE(H34:H58)</f>
        <v>9.6867999999999996E-2</v>
      </c>
      <c r="I5" s="1">
        <f>AVERAGE(I34:I58)</f>
        <v>0.37864759999999997</v>
      </c>
      <c r="J5" s="1">
        <f>AVERAGE(J34:J58)</f>
        <v>1.3395169329297261</v>
      </c>
      <c r="K5" s="1">
        <f>AVERAGE(K34:K58)</f>
        <v>3.3891824834898676</v>
      </c>
    </row>
    <row r="6" spans="1:12" ht="15.75" customHeight="1" x14ac:dyDescent="0.2">
      <c r="A6" s="39" t="s">
        <v>7</v>
      </c>
      <c r="B6" s="1">
        <f>VAR(B9:B33)</f>
        <v>113.89143933333332</v>
      </c>
      <c r="C6" s="1">
        <f>VAR(C9:C33)</f>
        <v>142.98693766666673</v>
      </c>
      <c r="D6" s="1">
        <f>VAR(D9:D33)</f>
        <v>113.89143933333334</v>
      </c>
      <c r="E6" s="1">
        <f>VAR(E9:E33)</f>
        <v>142.98693766666668</v>
      </c>
      <c r="F6" s="7">
        <f>1/SQRT(1+SLOPE($E$4:$E$5,$D$4:$D$5)^2)</f>
        <v>0.63595344656726371</v>
      </c>
      <c r="G6" s="7">
        <v>0.77172742195623611</v>
      </c>
      <c r="J6" s="8">
        <v>-0.48394988497020425</v>
      </c>
      <c r="K6" s="8">
        <v>0.87509571410064968</v>
      </c>
    </row>
    <row r="7" spans="1:12" ht="15.75" customHeight="1" x14ac:dyDescent="0.2">
      <c r="A7" s="1" t="s">
        <v>8</v>
      </c>
      <c r="B7" s="1">
        <f>VAR(B34:B58)</f>
        <v>91.62894166666679</v>
      </c>
      <c r="C7" s="1">
        <f>VAR(C34:C58)</f>
        <v>177.90293333333366</v>
      </c>
      <c r="D7" s="1">
        <f>VAR(D34:D58)</f>
        <v>91.628941666666663</v>
      </c>
      <c r="E7" s="1">
        <f>VAR(E34:E58)</f>
        <v>177.90293333333332</v>
      </c>
      <c r="F7" s="7">
        <f>SLOPE($E$4:$E$5,$D$4:$D$5)/SQRT(1+SLOPE($E$4:$E$5,$D$4:$D$5)^2)</f>
        <v>0.77172742195623611</v>
      </c>
      <c r="G7" s="8">
        <v>-0.63595344656726405</v>
      </c>
      <c r="J7" s="8">
        <v>0.87509571410064979</v>
      </c>
      <c r="K7" s="8">
        <v>0.48394988497020441</v>
      </c>
    </row>
    <row r="8" spans="1:12" x14ac:dyDescent="0.2">
      <c r="A8" s="38" t="s">
        <v>0</v>
      </c>
      <c r="B8" s="38" t="s">
        <v>1</v>
      </c>
      <c r="C8" s="38" t="s">
        <v>2</v>
      </c>
      <c r="D8" s="38" t="s">
        <v>11</v>
      </c>
      <c r="E8" s="38" t="s">
        <v>12</v>
      </c>
      <c r="F8" s="38" t="s">
        <v>32</v>
      </c>
      <c r="G8" s="38" t="s">
        <v>33</v>
      </c>
      <c r="H8" s="38" t="s">
        <v>53</v>
      </c>
      <c r="I8" s="38" t="s">
        <v>54</v>
      </c>
      <c r="J8" s="38" t="s">
        <v>49</v>
      </c>
      <c r="K8" s="38" t="s">
        <v>50</v>
      </c>
    </row>
    <row r="9" spans="1:12" x14ac:dyDescent="0.2">
      <c r="A9" s="1" t="s">
        <v>3</v>
      </c>
      <c r="B9" s="1">
        <v>10.94</v>
      </c>
      <c r="C9" s="1">
        <v>26.9</v>
      </c>
      <c r="D9" s="1">
        <f>B9-B$1</f>
        <v>-1.964400000000003</v>
      </c>
      <c r="E9" s="1">
        <f>C9-C$1</f>
        <v>13.030400000000002</v>
      </c>
      <c r="F9" s="1">
        <f>F$6*$D9+F$7*$E9</f>
        <v>8.8066500486218064</v>
      </c>
      <c r="G9" s="1">
        <f>G$6*$D9+G$7*$E9</f>
        <v>-9.8027091378409121</v>
      </c>
      <c r="H9">
        <v>0.89302000000000004</v>
      </c>
      <c r="I9">
        <v>0.51249</v>
      </c>
      <c r="J9" s="1">
        <f>J$6*$D9+J$7*$E9</f>
        <v>12.35351834705258</v>
      </c>
      <c r="K9" s="1">
        <f>K$6*$D9+K$7*$E9</f>
        <v>4.5870225603364334</v>
      </c>
      <c r="L9">
        <v>1</v>
      </c>
    </row>
    <row r="10" spans="1:12" x14ac:dyDescent="0.2">
      <c r="A10" s="1" t="s">
        <v>3</v>
      </c>
      <c r="B10" s="1">
        <v>41.24</v>
      </c>
      <c r="C10" s="1">
        <v>-11.71</v>
      </c>
      <c r="D10" s="1">
        <f t="shared" ref="D10:D58" si="5">B10-B$1</f>
        <v>28.335599999999999</v>
      </c>
      <c r="E10" s="1">
        <f t="shared" ref="E10:E58" si="6">C10-C$1</f>
        <v>-25.579599999999999</v>
      </c>
      <c r="F10" s="1">
        <f>F$6*$D10+F$7*$E10</f>
        <v>-1.7203562821203775</v>
      </c>
      <c r="G10" s="1">
        <f>G$6*$D10+G$7*$E10</f>
        <v>38.134794319395112</v>
      </c>
      <c r="H10">
        <v>-2.6100300000000001</v>
      </c>
      <c r="I10">
        <v>1.3878299999999999</v>
      </c>
      <c r="J10" s="1">
        <f t="shared" ref="J10:K41" si="7">J$6*$D10+J$7*$E10</f>
        <v>-36.097608688970702</v>
      </c>
      <c r="K10" s="1">
        <f t="shared" si="7"/>
        <v>12.417117638886529</v>
      </c>
      <c r="L10">
        <v>1</v>
      </c>
    </row>
    <row r="11" spans="1:12" x14ac:dyDescent="0.2">
      <c r="A11" s="1" t="s">
        <v>3</v>
      </c>
      <c r="B11" s="1">
        <v>11.39</v>
      </c>
      <c r="C11" s="1">
        <v>-3.36</v>
      </c>
      <c r="D11" s="1">
        <f t="shared" si="5"/>
        <v>-1.514400000000002</v>
      </c>
      <c r="E11" s="1">
        <f t="shared" si="6"/>
        <v>-17.229599999999998</v>
      </c>
      <c r="F11" s="1">
        <f t="shared" ref="F11:G58" si="8">F$6*$D11+F$7*$E11</f>
        <v>-14.25964268881863</v>
      </c>
      <c r="G11" s="1">
        <f t="shared" si="8"/>
        <v>9.788519495164806</v>
      </c>
      <c r="H11">
        <v>-1.0375099999999999</v>
      </c>
      <c r="I11">
        <v>-1.07979</v>
      </c>
      <c r="J11" s="1">
        <f t="shared" si="7"/>
        <v>-14.344655409869675</v>
      </c>
      <c r="K11" s="1">
        <f t="shared" si="7"/>
        <v>-9.6635078875166585</v>
      </c>
      <c r="L11">
        <v>1</v>
      </c>
    </row>
    <row r="12" spans="1:12" x14ac:dyDescent="0.2">
      <c r="A12" s="1" t="s">
        <v>3</v>
      </c>
      <c r="B12" s="1">
        <v>10.130000000000001</v>
      </c>
      <c r="C12" s="1">
        <v>-1.43</v>
      </c>
      <c r="D12" s="1">
        <f t="shared" si="5"/>
        <v>-2.7744000000000018</v>
      </c>
      <c r="E12" s="1">
        <f t="shared" si="6"/>
        <v>-15.299599999999996</v>
      </c>
      <c r="F12" s="1">
        <f t="shared" si="8"/>
        <v>-13.571510107117845</v>
      </c>
      <c r="G12" s="1">
        <f t="shared" si="8"/>
        <v>7.5887527916251285</v>
      </c>
      <c r="H12">
        <v>-0.87077000000000004</v>
      </c>
      <c r="I12">
        <v>-1.0986499999999999</v>
      </c>
      <c r="J12" s="1">
        <f t="shared" si="7"/>
        <v>-12.045943826592962</v>
      </c>
      <c r="K12" s="1">
        <f t="shared" si="7"/>
        <v>-9.8321052092909813</v>
      </c>
      <c r="L12">
        <v>1</v>
      </c>
    </row>
    <row r="13" spans="1:12" x14ac:dyDescent="0.2">
      <c r="A13" s="1" t="s">
        <v>3</v>
      </c>
      <c r="B13" s="1">
        <v>4.78</v>
      </c>
      <c r="C13" s="1">
        <v>22.22</v>
      </c>
      <c r="D13" s="1">
        <f t="shared" si="5"/>
        <v>-8.1244000000000014</v>
      </c>
      <c r="E13" s="1">
        <f t="shared" si="6"/>
        <v>8.3504000000000023</v>
      </c>
      <c r="F13" s="1">
        <f t="shared" si="8"/>
        <v>1.2774924830122778</v>
      </c>
      <c r="G13" s="1">
        <f t="shared" si="8"/>
        <v>-11.58028792715653</v>
      </c>
      <c r="H13">
        <v>0.81252999999999997</v>
      </c>
      <c r="I13">
        <v>-0.34339999999999998</v>
      </c>
      <c r="J13" s="1">
        <f t="shared" si="7"/>
        <v>11.239201696477995</v>
      </c>
      <c r="K13" s="1">
        <f t="shared" si="7"/>
        <v>-3.0684525001841232</v>
      </c>
      <c r="L13">
        <v>1</v>
      </c>
    </row>
    <row r="14" spans="1:12" x14ac:dyDescent="0.2">
      <c r="A14" s="1" t="s">
        <v>3</v>
      </c>
      <c r="B14" s="1">
        <v>11.94</v>
      </c>
      <c r="C14" s="1">
        <v>9.94</v>
      </c>
      <c r="D14" s="1">
        <f t="shared" si="5"/>
        <v>-0.96440000000000303</v>
      </c>
      <c r="E14" s="1">
        <f t="shared" si="6"/>
        <v>-3.9295999999999971</v>
      </c>
      <c r="F14" s="1">
        <f t="shared" si="8"/>
        <v>-3.6458935811886946</v>
      </c>
      <c r="G14" s="1">
        <f t="shared" si="8"/>
        <v>1.7547887378961224</v>
      </c>
      <c r="H14">
        <v>-0.21471000000000001</v>
      </c>
      <c r="I14">
        <v>-0.30615999999999999</v>
      </c>
      <c r="J14" s="1">
        <f t="shared" si="7"/>
        <v>-2.9720548490646443</v>
      </c>
      <c r="K14" s="1">
        <f t="shared" si="7"/>
        <v>-2.7456717746575832</v>
      </c>
      <c r="L14">
        <v>1</v>
      </c>
    </row>
    <row r="15" spans="1:12" x14ac:dyDescent="0.2">
      <c r="A15" s="1" t="s">
        <v>3</v>
      </c>
      <c r="B15" s="1">
        <v>22.32</v>
      </c>
      <c r="C15" s="1">
        <v>-4.8899999999999997</v>
      </c>
      <c r="D15" s="1">
        <f t="shared" si="5"/>
        <v>9.4155999999999977</v>
      </c>
      <c r="E15" s="1">
        <f t="shared" si="6"/>
        <v>-18.759599999999995</v>
      </c>
      <c r="F15" s="1">
        <f t="shared" si="8"/>
        <v>-8.4894144734314771</v>
      </c>
      <c r="G15" s="1">
        <f t="shared" si="8"/>
        <v>19.196508990394378</v>
      </c>
      <c r="H15">
        <v>-1.51633</v>
      </c>
      <c r="I15">
        <v>-9.3740000000000004E-2</v>
      </c>
      <c r="J15" s="1">
        <f t="shared" si="7"/>
        <v>-20.973124095168</v>
      </c>
      <c r="K15" s="1">
        <f t="shared" si="7"/>
        <v>-0.8391550564009691</v>
      </c>
      <c r="L15">
        <v>1</v>
      </c>
    </row>
    <row r="16" spans="1:12" x14ac:dyDescent="0.2">
      <c r="A16" s="1" t="s">
        <v>3</v>
      </c>
      <c r="B16" s="1">
        <v>29.83</v>
      </c>
      <c r="C16" s="1">
        <v>0.99</v>
      </c>
      <c r="D16" s="1">
        <f t="shared" si="5"/>
        <v>16.925599999999996</v>
      </c>
      <c r="E16" s="1">
        <f t="shared" si="6"/>
        <v>-12.879599999999996</v>
      </c>
      <c r="F16" s="1">
        <f t="shared" si="8"/>
        <v>0.82435315139134069</v>
      </c>
      <c r="G16" s="1">
        <f t="shared" si="8"/>
        <v>21.252775663470196</v>
      </c>
      <c r="H16">
        <v>-1.40743</v>
      </c>
      <c r="I16">
        <v>0.95823999999999998</v>
      </c>
      <c r="J16" s="1">
        <f t="shared" si="7"/>
        <v>-19.462024932382413</v>
      </c>
      <c r="K16" s="1">
        <f t="shared" si="7"/>
        <v>8.5784390801197077</v>
      </c>
      <c r="L16">
        <v>1</v>
      </c>
    </row>
    <row r="17" spans="1:12" x14ac:dyDescent="0.2">
      <c r="A17" s="1" t="s">
        <v>3</v>
      </c>
      <c r="B17" s="1">
        <v>15.44</v>
      </c>
      <c r="C17" s="1">
        <v>15.54</v>
      </c>
      <c r="D17" s="1">
        <f t="shared" si="5"/>
        <v>2.535599999999997</v>
      </c>
      <c r="E17" s="1">
        <f t="shared" si="6"/>
        <v>1.6704000000000025</v>
      </c>
      <c r="F17" s="1">
        <f t="shared" si="8"/>
        <v>2.9016170447516507</v>
      </c>
      <c r="G17" s="1">
        <f t="shared" si="8"/>
        <v>0.89449541396627041</v>
      </c>
      <c r="H17">
        <v>1.7059999999999999E-2</v>
      </c>
      <c r="I17">
        <v>0.33784999999999998</v>
      </c>
      <c r="J17" s="1">
        <f t="shared" si="7"/>
        <v>0.2346565525032791</v>
      </c>
      <c r="K17" s="1">
        <f t="shared" si="7"/>
        <v>3.0272825805278352</v>
      </c>
      <c r="L17">
        <v>1</v>
      </c>
    </row>
    <row r="18" spans="1:12" x14ac:dyDescent="0.2">
      <c r="A18" s="1" t="s">
        <v>3</v>
      </c>
      <c r="B18" s="1">
        <v>1.99</v>
      </c>
      <c r="C18" s="1">
        <v>21.28</v>
      </c>
      <c r="D18" s="1">
        <f t="shared" si="5"/>
        <v>-10.914400000000002</v>
      </c>
      <c r="E18" s="1">
        <f t="shared" si="6"/>
        <v>7.4104000000000045</v>
      </c>
      <c r="F18" s="1">
        <f t="shared" si="8"/>
        <v>-1.2222414095492491</v>
      </c>
      <c r="G18" s="1">
        <f t="shared" si="8"/>
        <v>-13.135611194641202</v>
      </c>
      <c r="H18">
        <v>0.85097999999999996</v>
      </c>
      <c r="I18">
        <v>-0.66617999999999999</v>
      </c>
      <c r="J18" s="1">
        <f t="shared" si="7"/>
        <v>11.766831904290257</v>
      </c>
      <c r="K18" s="1">
        <f t="shared" si="7"/>
        <v>-5.9648824343969284</v>
      </c>
      <c r="L18">
        <v>1</v>
      </c>
    </row>
    <row r="19" spans="1:12" x14ac:dyDescent="0.2">
      <c r="A19" s="1" t="s">
        <v>3</v>
      </c>
      <c r="B19" s="1">
        <v>16.55</v>
      </c>
      <c r="C19" s="1">
        <v>20.41</v>
      </c>
      <c r="D19" s="1">
        <f t="shared" si="5"/>
        <v>3.6455999999999982</v>
      </c>
      <c r="E19" s="1">
        <f t="shared" si="6"/>
        <v>6.5404000000000035</v>
      </c>
      <c r="F19" s="1">
        <f t="shared" si="8"/>
        <v>7.3658379153681839</v>
      </c>
      <c r="G19" s="1">
        <f t="shared" si="8"/>
        <v>-1.3459804324448834</v>
      </c>
      <c r="H19">
        <v>0.28614000000000001</v>
      </c>
      <c r="I19">
        <v>0.71011000000000002</v>
      </c>
      <c r="J19" s="1">
        <f t="shared" si="7"/>
        <v>3.9591883078565178</v>
      </c>
      <c r="K19" s="1">
        <f t="shared" si="7"/>
        <v>6.3554747629844535</v>
      </c>
      <c r="L19">
        <v>1</v>
      </c>
    </row>
    <row r="20" spans="1:12" x14ac:dyDescent="0.2">
      <c r="A20" s="1" t="s">
        <v>3</v>
      </c>
      <c r="B20" s="1">
        <v>22.39</v>
      </c>
      <c r="C20" s="1">
        <v>22.31</v>
      </c>
      <c r="D20" s="1">
        <f t="shared" si="5"/>
        <v>9.485599999999998</v>
      </c>
      <c r="E20" s="1">
        <f t="shared" si="6"/>
        <v>8.4404000000000021</v>
      </c>
      <c r="F20" s="1">
        <f t="shared" si="8"/>
        <v>12.546088145037853</v>
      </c>
      <c r="G20" s="1">
        <f t="shared" si="8"/>
        <v>1.9525961633017355</v>
      </c>
      <c r="H20">
        <v>0.20186999999999999</v>
      </c>
      <c r="I20">
        <v>1.38375</v>
      </c>
      <c r="J20" s="1">
        <f t="shared" si="7"/>
        <v>2.7956028364217573</v>
      </c>
      <c r="K20" s="1">
        <f t="shared" si="7"/>
        <v>12.385538514775636</v>
      </c>
      <c r="L20">
        <v>1</v>
      </c>
    </row>
    <row r="21" spans="1:12" x14ac:dyDescent="0.2">
      <c r="A21" s="1" t="s">
        <v>3</v>
      </c>
      <c r="B21" s="1">
        <v>6.13</v>
      </c>
      <c r="C21" s="1">
        <v>25.68</v>
      </c>
      <c r="D21" s="1">
        <f t="shared" si="5"/>
        <v>-6.7744000000000026</v>
      </c>
      <c r="E21" s="1">
        <f t="shared" si="6"/>
        <v>11.810400000000003</v>
      </c>
      <c r="F21" s="1">
        <f t="shared" si="8"/>
        <v>4.80620651584666</v>
      </c>
      <c r="G21" s="1">
        <f t="shared" si="8"/>
        <v>-12.738854832638346</v>
      </c>
      <c r="H21">
        <v>0.98453999999999997</v>
      </c>
      <c r="I21">
        <v>-2.334E-2</v>
      </c>
      <c r="J21" s="1">
        <f t="shared" si="7"/>
        <v>13.613700522556471</v>
      </c>
      <c r="K21" s="1">
        <f t="shared" si="7"/>
        <v>-0.21260668415133921</v>
      </c>
      <c r="L21">
        <v>1</v>
      </c>
    </row>
    <row r="22" spans="1:12" x14ac:dyDescent="0.2">
      <c r="A22" s="1" t="s">
        <v>3</v>
      </c>
      <c r="B22" s="1">
        <v>-4.29</v>
      </c>
      <c r="C22" s="1">
        <v>17.46</v>
      </c>
      <c r="D22" s="1">
        <f t="shared" si="5"/>
        <v>-17.194400000000002</v>
      </c>
      <c r="E22" s="1">
        <f t="shared" si="6"/>
        <v>3.5904000000000043</v>
      </c>
      <c r="F22" s="1">
        <f t="shared" si="8"/>
        <v>-8.1640278058644871</v>
      </c>
      <c r="G22" s="1">
        <f t="shared" si="8"/>
        <v>-15.552717238639415</v>
      </c>
      <c r="H22">
        <v>0.82862000000000002</v>
      </c>
      <c r="I22">
        <v>-1.48705</v>
      </c>
      <c r="J22" s="1">
        <f t="shared" si="7"/>
        <v>11.463171554038656</v>
      </c>
      <c r="K22" s="1">
        <f t="shared" si="7"/>
        <v>-13.309172079535188</v>
      </c>
      <c r="L22">
        <v>1</v>
      </c>
    </row>
    <row r="23" spans="1:12" x14ac:dyDescent="0.2">
      <c r="A23" s="1" t="s">
        <v>3</v>
      </c>
      <c r="B23" s="1">
        <v>6.84</v>
      </c>
      <c r="C23" s="1">
        <v>29.2</v>
      </c>
      <c r="D23" s="1">
        <f t="shared" si="5"/>
        <v>-6.0644000000000027</v>
      </c>
      <c r="E23" s="1">
        <f t="shared" si="6"/>
        <v>15.330400000000003</v>
      </c>
      <c r="F23" s="1">
        <f t="shared" si="8"/>
        <v>7.9742139881953698</v>
      </c>
      <c r="G23" s="1">
        <f t="shared" si="8"/>
        <v>-14.429484494966186</v>
      </c>
      <c r="H23">
        <v>1.18251</v>
      </c>
      <c r="I23">
        <v>0.23627000000000001</v>
      </c>
      <c r="J23" s="1">
        <f t="shared" si="7"/>
        <v>16.35043301786191</v>
      </c>
      <c r="K23" s="1">
        <f t="shared" si="7"/>
        <v>2.1122148679552408</v>
      </c>
      <c r="L23">
        <v>1</v>
      </c>
    </row>
    <row r="24" spans="1:12" x14ac:dyDescent="0.2">
      <c r="A24" s="1" t="s">
        <v>3</v>
      </c>
      <c r="B24" s="1">
        <v>4.9400000000000004</v>
      </c>
      <c r="C24" s="1">
        <v>-4.43</v>
      </c>
      <c r="D24" s="1">
        <f t="shared" si="5"/>
        <v>-7.9644000000000021</v>
      </c>
      <c r="E24" s="1">
        <f t="shared" si="6"/>
        <v>-18.299599999999998</v>
      </c>
      <c r="F24" s="1">
        <f t="shared" si="8"/>
        <v>-19.187290760670653</v>
      </c>
      <c r="G24" s="1">
        <f t="shared" si="8"/>
        <v>5.4913478113740561</v>
      </c>
      <c r="H24">
        <v>-0.87934999999999997</v>
      </c>
      <c r="I24">
        <v>-1.76847</v>
      </c>
      <c r="J24" s="1">
        <f t="shared" si="7"/>
        <v>-12.159531065899554</v>
      </c>
      <c r="K24" s="1">
        <f t="shared" si="7"/>
        <v>-15.825701620383967</v>
      </c>
      <c r="L24">
        <v>1</v>
      </c>
    </row>
    <row r="25" spans="1:12" x14ac:dyDescent="0.2">
      <c r="A25" s="1" t="s">
        <v>3</v>
      </c>
      <c r="B25" s="1">
        <v>8.56</v>
      </c>
      <c r="C25" s="1">
        <v>3.74</v>
      </c>
      <c r="D25" s="1">
        <f t="shared" si="5"/>
        <v>-4.344400000000002</v>
      </c>
      <c r="E25" s="1">
        <f t="shared" si="6"/>
        <v>-10.129599999999996</v>
      </c>
      <c r="F25" s="1">
        <f t="shared" si="8"/>
        <v>-10.580126246714709</v>
      </c>
      <c r="G25" s="1">
        <f t="shared" si="8"/>
        <v>3.089261420401082</v>
      </c>
      <c r="H25">
        <v>-0.48919000000000001</v>
      </c>
      <c r="I25">
        <v>-0.97243999999999997</v>
      </c>
      <c r="J25" s="1">
        <f t="shared" si="7"/>
        <v>-6.7618976652893839</v>
      </c>
      <c r="K25" s="1">
        <f t="shared" si="7"/>
        <v>-8.7039845751330454</v>
      </c>
      <c r="L25">
        <v>1</v>
      </c>
    </row>
    <row r="26" spans="1:12" x14ac:dyDescent="0.2">
      <c r="A26" s="1" t="s">
        <v>3</v>
      </c>
      <c r="B26" s="1">
        <v>5.43</v>
      </c>
      <c r="C26" s="1">
        <v>13.11</v>
      </c>
      <c r="D26" s="1">
        <f t="shared" si="5"/>
        <v>-7.4744000000000028</v>
      </c>
      <c r="E26" s="1">
        <f t="shared" si="6"/>
        <v>-0.75959999999999717</v>
      </c>
      <c r="F26" s="1">
        <f t="shared" si="8"/>
        <v>-5.3395745907403125</v>
      </c>
      <c r="G26" s="1">
        <f t="shared" si="8"/>
        <v>-5.2851292046572009</v>
      </c>
      <c r="H26">
        <v>0.21359</v>
      </c>
      <c r="I26">
        <v>-0.77166000000000001</v>
      </c>
      <c r="J26" s="1">
        <f t="shared" si="7"/>
        <v>2.9525123157904449</v>
      </c>
      <c r="K26" s="1">
        <f t="shared" si="7"/>
        <v>-6.9084237380972642</v>
      </c>
      <c r="L26">
        <v>1</v>
      </c>
    </row>
    <row r="27" spans="1:12" x14ac:dyDescent="0.2">
      <c r="A27" s="1" t="s">
        <v>3</v>
      </c>
      <c r="B27" s="1">
        <v>7.57</v>
      </c>
      <c r="C27" s="1">
        <v>12.34</v>
      </c>
      <c r="D27" s="1">
        <f t="shared" si="5"/>
        <v>-5.3344000000000023</v>
      </c>
      <c r="E27" s="1">
        <f t="shared" si="6"/>
        <v>-1.5295999999999967</v>
      </c>
      <c r="F27" s="1">
        <f t="shared" si="8"/>
        <v>-4.5728643299926688</v>
      </c>
      <c r="G27" s="1">
        <f t="shared" si="8"/>
        <v>-3.1439483678140623</v>
      </c>
      <c r="H27">
        <v>9.0029999999999999E-2</v>
      </c>
      <c r="I27">
        <v>-0.60372999999999999</v>
      </c>
      <c r="J27" s="1">
        <f t="shared" si="7"/>
        <v>1.2430358620967075</v>
      </c>
      <c r="K27" s="1">
        <f t="shared" si="7"/>
        <v>-5.4083603213489306</v>
      </c>
      <c r="L27">
        <v>1</v>
      </c>
    </row>
    <row r="28" spans="1:12" x14ac:dyDescent="0.2">
      <c r="A28" s="1" t="s">
        <v>3</v>
      </c>
      <c r="B28" s="1">
        <v>-2.67</v>
      </c>
      <c r="C28" s="1">
        <v>5.66</v>
      </c>
      <c r="D28" s="1">
        <f t="shared" si="5"/>
        <v>-15.574400000000002</v>
      </c>
      <c r="E28" s="1">
        <f t="shared" si="6"/>
        <v>-8.2095999999999965</v>
      </c>
      <c r="F28" s="1">
        <f t="shared" si="8"/>
        <v>-16.240166801509105</v>
      </c>
      <c r="G28" s="1">
        <f t="shared" si="8"/>
        <v>-6.7982681455765963</v>
      </c>
      <c r="H28">
        <v>2.528E-2</v>
      </c>
      <c r="I28">
        <v>-1.9667600000000001</v>
      </c>
      <c r="J28" s="1">
        <f t="shared" si="7"/>
        <v>0.35304331399925903</v>
      </c>
      <c r="K28" s="1">
        <f t="shared" si="7"/>
        <v>-17.602125665340548</v>
      </c>
      <c r="L28">
        <v>1</v>
      </c>
    </row>
    <row r="29" spans="1:12" x14ac:dyDescent="0.2">
      <c r="A29" s="1" t="s">
        <v>3</v>
      </c>
      <c r="B29" s="1">
        <v>19.100000000000001</v>
      </c>
      <c r="C29" s="1">
        <v>8.51</v>
      </c>
      <c r="D29" s="1">
        <f t="shared" si="5"/>
        <v>6.1955999999999989</v>
      </c>
      <c r="E29" s="1">
        <f t="shared" si="6"/>
        <v>-5.3595999999999968</v>
      </c>
      <c r="F29" s="1">
        <f t="shared" si="8"/>
        <v>-0.19603711716450256</v>
      </c>
      <c r="G29" s="1">
        <f t="shared" si="8"/>
        <v>8.1897705076939626</v>
      </c>
      <c r="H29">
        <v>-0.55617000000000005</v>
      </c>
      <c r="I29">
        <v>0.31581999999999999</v>
      </c>
      <c r="J29" s="1">
        <f t="shared" si="7"/>
        <v>-7.6885228966152361</v>
      </c>
      <c r="K29" s="1">
        <f t="shared" si="7"/>
        <v>2.8279652027956779</v>
      </c>
      <c r="L29">
        <v>1</v>
      </c>
    </row>
    <row r="30" spans="1:12" x14ac:dyDescent="0.2">
      <c r="A30" s="1" t="s">
        <v>3</v>
      </c>
      <c r="B30" s="1">
        <v>-7.03</v>
      </c>
      <c r="C30" s="1">
        <v>17.510000000000002</v>
      </c>
      <c r="D30" s="1">
        <f t="shared" si="5"/>
        <v>-19.934400000000004</v>
      </c>
      <c r="E30" s="1">
        <f t="shared" si="6"/>
        <v>3.640400000000005</v>
      </c>
      <c r="F30" s="1">
        <f t="shared" si="8"/>
        <v>-9.8679538783609786</v>
      </c>
      <c r="G30" s="1">
        <f t="shared" si="8"/>
        <v>-17.699048047127867</v>
      </c>
      <c r="H30">
        <v>0.9284</v>
      </c>
      <c r="I30">
        <v>-1.7523899999999999</v>
      </c>
      <c r="J30" s="1">
        <f t="shared" si="7"/>
        <v>12.832949024562051</v>
      </c>
      <c r="K30" s="1">
        <f t="shared" si="7"/>
        <v>-15.682736841922459</v>
      </c>
      <c r="L30">
        <v>1</v>
      </c>
    </row>
    <row r="31" spans="1:12" x14ac:dyDescent="0.2">
      <c r="A31" s="1" t="s">
        <v>3</v>
      </c>
      <c r="B31" s="1">
        <v>3.81</v>
      </c>
      <c r="C31" s="1">
        <v>-7.28</v>
      </c>
      <c r="D31" s="1">
        <f t="shared" si="5"/>
        <v>-9.094400000000002</v>
      </c>
      <c r="E31" s="1">
        <f t="shared" si="6"/>
        <v>-21.149599999999996</v>
      </c>
      <c r="F31" s="1">
        <f t="shared" si="8"/>
        <v>-22.105341307866929</v>
      </c>
      <c r="G31" s="1">
        <f t="shared" si="8"/>
        <v>6.4317631472802104</v>
      </c>
      <c r="H31">
        <v>-1.0198</v>
      </c>
      <c r="I31">
        <v>-2.03274</v>
      </c>
      <c r="J31" s="1">
        <f t="shared" si="7"/>
        <v>-14.106690481070075</v>
      </c>
      <c r="K31" s="1">
        <f t="shared" si="7"/>
        <v>-18.193816949482784</v>
      </c>
      <c r="L31">
        <v>1</v>
      </c>
    </row>
    <row r="32" spans="1:12" x14ac:dyDescent="0.2">
      <c r="A32" s="1" t="s">
        <v>3</v>
      </c>
      <c r="B32" s="1">
        <v>4.3</v>
      </c>
      <c r="C32" s="1">
        <v>24.48</v>
      </c>
      <c r="D32" s="1">
        <f t="shared" si="5"/>
        <v>-8.6044000000000018</v>
      </c>
      <c r="E32" s="1">
        <f t="shared" si="6"/>
        <v>10.610400000000004</v>
      </c>
      <c r="F32" s="1">
        <f t="shared" si="8"/>
        <v>2.7163388022810855</v>
      </c>
      <c r="G32" s="1">
        <f t="shared" si="8"/>
        <v>-13.38797187893754</v>
      </c>
      <c r="H32">
        <v>0.97262999999999999</v>
      </c>
      <c r="I32">
        <v>-0.26795000000000002</v>
      </c>
      <c r="J32" s="1">
        <f t="shared" si="7"/>
        <v>13.449213955131164</v>
      </c>
      <c r="K32" s="1">
        <f t="shared" si="7"/>
        <v>-2.3947717029197726</v>
      </c>
      <c r="L32">
        <v>1</v>
      </c>
    </row>
    <row r="33" spans="1:12" x14ac:dyDescent="0.2">
      <c r="A33" s="1" t="s">
        <v>3</v>
      </c>
      <c r="B33" s="1">
        <v>13.04</v>
      </c>
      <c r="C33" s="1">
        <v>12.25</v>
      </c>
      <c r="D33" s="1">
        <f t="shared" si="5"/>
        <v>0.13559999999999661</v>
      </c>
      <c r="E33" s="1">
        <f t="shared" si="6"/>
        <v>-1.6195999999999966</v>
      </c>
      <c r="F33" s="1">
        <f t="shared" si="8"/>
        <v>-1.1636544452457984</v>
      </c>
      <c r="G33" s="1">
        <f t="shared" si="8"/>
        <v>1.1346364404776017</v>
      </c>
      <c r="H33">
        <v>-0.10761999999999999</v>
      </c>
      <c r="I33">
        <v>-7.4120000000000005E-2</v>
      </c>
      <c r="J33" s="1">
        <f t="shared" si="7"/>
        <v>-1.4829286229593674</v>
      </c>
      <c r="K33" s="1">
        <f t="shared" si="7"/>
        <v>-0.66514225486569634</v>
      </c>
      <c r="L33">
        <v>1</v>
      </c>
    </row>
    <row r="34" spans="1:12" x14ac:dyDescent="0.2">
      <c r="A34" s="1" t="s">
        <v>4</v>
      </c>
      <c r="B34" s="1">
        <v>27.08</v>
      </c>
      <c r="C34" s="1">
        <v>-17.97</v>
      </c>
      <c r="D34" s="1">
        <f t="shared" si="5"/>
        <v>14.175599999999996</v>
      </c>
      <c r="E34" s="1">
        <f t="shared" si="6"/>
        <v>-31.839599999999997</v>
      </c>
      <c r="F34" s="1">
        <f t="shared" si="8"/>
        <v>-15.556470746958874</v>
      </c>
      <c r="G34" s="1">
        <f t="shared" si="8"/>
        <v>31.188202600005877</v>
      </c>
      <c r="H34">
        <v>-2.5108799999999998</v>
      </c>
      <c r="I34">
        <v>-0.33568999999999999</v>
      </c>
      <c r="J34" s="1">
        <f t="shared" si="7"/>
        <v>-34.722977488062675</v>
      </c>
      <c r="K34" s="1">
        <f t="shared" si="7"/>
        <v>-3.003763952692152</v>
      </c>
      <c r="L34">
        <v>2</v>
      </c>
    </row>
    <row r="35" spans="1:12" x14ac:dyDescent="0.2">
      <c r="A35" s="1" t="s">
        <v>4</v>
      </c>
      <c r="B35" s="1">
        <v>19.100000000000001</v>
      </c>
      <c r="C35" s="1">
        <v>6.6</v>
      </c>
      <c r="D35" s="1">
        <f t="shared" si="5"/>
        <v>6.1955999999999989</v>
      </c>
      <c r="E35" s="1">
        <f t="shared" si="6"/>
        <v>-7.269599999999997</v>
      </c>
      <c r="F35" s="1">
        <f t="shared" si="8"/>
        <v>-1.6700364931009135</v>
      </c>
      <c r="G35" s="1">
        <f t="shared" si="8"/>
        <v>9.4044415906374361</v>
      </c>
      <c r="H35">
        <v>-0.67657</v>
      </c>
      <c r="I35">
        <v>0.21328</v>
      </c>
      <c r="J35" s="1">
        <f t="shared" si="7"/>
        <v>-9.359955710547478</v>
      </c>
      <c r="K35" s="1">
        <f t="shared" si="7"/>
        <v>1.9036209225025873</v>
      </c>
      <c r="L35">
        <v>2</v>
      </c>
    </row>
    <row r="36" spans="1:12" x14ac:dyDescent="0.2">
      <c r="A36" s="1" t="s">
        <v>4</v>
      </c>
      <c r="B36" s="1">
        <v>30.03</v>
      </c>
      <c r="C36" s="1">
        <v>6.41</v>
      </c>
      <c r="D36" s="1">
        <f t="shared" si="5"/>
        <v>17.125599999999999</v>
      </c>
      <c r="E36" s="1">
        <f t="shared" si="6"/>
        <v>-7.4595999999999965</v>
      </c>
      <c r="F36" s="1">
        <f t="shared" si="8"/>
        <v>5.1343064677075949</v>
      </c>
      <c r="G36" s="1">
        <f t="shared" si="8"/>
        <v>17.960253467466877</v>
      </c>
      <c r="H36">
        <v>-1.0714699999999999</v>
      </c>
      <c r="I36">
        <v>1.2706599999999999</v>
      </c>
      <c r="J36" s="1">
        <f t="shared" si="7"/>
        <v>-14.815796138950933</v>
      </c>
      <c r="K36" s="1">
        <f t="shared" si="7"/>
        <v>11.37646659947835</v>
      </c>
      <c r="L36">
        <v>2</v>
      </c>
    </row>
    <row r="37" spans="1:12" x14ac:dyDescent="0.2">
      <c r="A37" s="1" t="s">
        <v>4</v>
      </c>
      <c r="B37" s="1">
        <v>5.66</v>
      </c>
      <c r="C37" s="1">
        <v>19.59</v>
      </c>
      <c r="D37" s="1">
        <f t="shared" si="5"/>
        <v>-7.2444000000000024</v>
      </c>
      <c r="E37" s="1">
        <f t="shared" si="6"/>
        <v>5.7204000000000033</v>
      </c>
      <c r="F37" s="1">
        <f t="shared" si="8"/>
        <v>-0.1925116037534309</v>
      </c>
      <c r="G37" s="1">
        <f t="shared" si="8"/>
        <v>-9.2286102313631382</v>
      </c>
      <c r="H37">
        <v>0.61504999999999999</v>
      </c>
      <c r="I37">
        <v>-0.39878000000000002</v>
      </c>
      <c r="J37" s="1">
        <f t="shared" si="7"/>
        <v>8.5118240696195073</v>
      </c>
      <c r="K37" s="1">
        <f t="shared" si="7"/>
        <v>-3.5711564692471902</v>
      </c>
      <c r="L37">
        <v>2</v>
      </c>
    </row>
    <row r="38" spans="1:12" x14ac:dyDescent="0.2">
      <c r="A38" s="1" t="s">
        <v>4</v>
      </c>
      <c r="B38" s="1">
        <v>4.1500000000000004</v>
      </c>
      <c r="C38" s="1">
        <v>32.33</v>
      </c>
      <c r="D38" s="1">
        <f t="shared" si="5"/>
        <v>-8.7544000000000022</v>
      </c>
      <c r="E38" s="1">
        <f t="shared" si="6"/>
        <v>18.4604</v>
      </c>
      <c r="F38" s="1">
        <f t="shared" si="8"/>
        <v>8.6790060476524467</v>
      </c>
      <c r="G38" s="1">
        <f t="shared" si="8"/>
        <v>-18.495965547783996</v>
      </c>
      <c r="H38">
        <v>1.4745299999999999</v>
      </c>
      <c r="I38">
        <v>0.14169000000000001</v>
      </c>
      <c r="J38" s="1">
        <f t="shared" si="7"/>
        <v>20.391307793566792</v>
      </c>
      <c r="K38" s="1">
        <f t="shared" si="7"/>
        <v>1.2729705369812327</v>
      </c>
      <c r="L38">
        <v>2</v>
      </c>
    </row>
    <row r="39" spans="1:12" x14ac:dyDescent="0.2">
      <c r="A39" s="1" t="s">
        <v>4</v>
      </c>
      <c r="B39" s="1">
        <v>15.13</v>
      </c>
      <c r="C39" s="1">
        <v>13.64</v>
      </c>
      <c r="D39" s="1">
        <f t="shared" si="5"/>
        <v>2.2255999999999982</v>
      </c>
      <c r="E39" s="1">
        <f t="shared" si="6"/>
        <v>-0.22959999999999603</v>
      </c>
      <c r="F39" s="1">
        <f t="shared" si="8"/>
        <v>1.2381893745989523</v>
      </c>
      <c r="G39" s="1">
        <f t="shared" si="8"/>
        <v>1.8635714616376391</v>
      </c>
      <c r="H39">
        <v>-9.2189999999999994E-2</v>
      </c>
      <c r="I39">
        <v>0.20552999999999999</v>
      </c>
      <c r="J39" s="1">
        <f t="shared" si="7"/>
        <v>-1.2780008399471914</v>
      </c>
      <c r="K39" s="1">
        <f t="shared" si="7"/>
        <v>1.8364981277132473</v>
      </c>
      <c r="L39">
        <v>2</v>
      </c>
    </row>
    <row r="40" spans="1:12" x14ac:dyDescent="0.2">
      <c r="A40" s="1" t="s">
        <v>4</v>
      </c>
      <c r="B40" s="1">
        <v>18.18</v>
      </c>
      <c r="C40" s="1">
        <v>33.71</v>
      </c>
      <c r="D40" s="1">
        <f t="shared" si="5"/>
        <v>5.2755999999999972</v>
      </c>
      <c r="E40" s="1">
        <f t="shared" si="6"/>
        <v>19.840400000000002</v>
      </c>
      <c r="F40" s="1">
        <f t="shared" si="8"/>
        <v>18.666416745290764</v>
      </c>
      <c r="G40" s="1">
        <f t="shared" si="8"/>
        <v>-8.5462455740008281</v>
      </c>
      <c r="H40">
        <v>1.0707899999999999</v>
      </c>
      <c r="I40">
        <v>1.5884</v>
      </c>
      <c r="J40" s="1">
        <f t="shared" si="7"/>
        <v>14.809122992893727</v>
      </c>
      <c r="K40" s="1">
        <f t="shared" si="7"/>
        <v>14.21841424707223</v>
      </c>
      <c r="L40">
        <v>2</v>
      </c>
    </row>
    <row r="41" spans="1:12" x14ac:dyDescent="0.2">
      <c r="A41" s="1" t="s">
        <v>4</v>
      </c>
      <c r="B41" s="1">
        <v>0.41</v>
      </c>
      <c r="C41" s="1">
        <v>34.64</v>
      </c>
      <c r="D41" s="1">
        <f t="shared" si="5"/>
        <v>-12.494400000000002</v>
      </c>
      <c r="E41" s="1">
        <f t="shared" si="6"/>
        <v>20.770400000000002</v>
      </c>
      <c r="F41" s="1">
        <f t="shared" si="8"/>
        <v>8.083230502209787</v>
      </c>
      <c r="G41" s="1">
        <f t="shared" si="8"/>
        <v>-22.8512785674707</v>
      </c>
      <c r="H41">
        <v>1.75125</v>
      </c>
      <c r="I41">
        <v>-9.8619999999999999E-2</v>
      </c>
      <c r="J41" s="1">
        <f t="shared" si="7"/>
        <v>24.22275146292786</v>
      </c>
      <c r="K41" s="1">
        <f t="shared" si="7"/>
        <v>-0.8819631994740238</v>
      </c>
      <c r="L41">
        <v>2</v>
      </c>
    </row>
    <row r="42" spans="1:12" x14ac:dyDescent="0.2">
      <c r="A42" s="1" t="s">
        <v>4</v>
      </c>
      <c r="B42" s="1">
        <v>5.42</v>
      </c>
      <c r="C42" s="1">
        <v>14.95</v>
      </c>
      <c r="D42" s="1">
        <f t="shared" si="5"/>
        <v>-7.4844000000000026</v>
      </c>
      <c r="E42" s="1">
        <f t="shared" si="6"/>
        <v>1.0804000000000027</v>
      </c>
      <c r="F42" s="1">
        <f t="shared" si="8"/>
        <v>-3.9259556688065107</v>
      </c>
      <c r="G42" s="1">
        <f t="shared" si="8"/>
        <v>-6.4630008205605298</v>
      </c>
      <c r="H42">
        <v>0.33021</v>
      </c>
      <c r="I42">
        <v>-0.67298000000000002</v>
      </c>
      <c r="J42" s="1">
        <f t="shared" ref="J42:K58" si="9">J$6*$D42+J$7*$E42</f>
        <v>4.5675279285853421</v>
      </c>
      <c r="K42" s="1">
        <f t="shared" si="9"/>
        <v>-6.0267069068930947</v>
      </c>
      <c r="L42">
        <v>2</v>
      </c>
    </row>
    <row r="43" spans="1:12" x14ac:dyDescent="0.2">
      <c r="A43" s="1" t="s">
        <v>4</v>
      </c>
      <c r="B43" s="1">
        <v>22.03</v>
      </c>
      <c r="C43" s="1">
        <v>25.14</v>
      </c>
      <c r="D43" s="1">
        <f t="shared" si="5"/>
        <v>9.1255999999999986</v>
      </c>
      <c r="E43" s="1">
        <f t="shared" si="6"/>
        <v>11.270400000000004</v>
      </c>
      <c r="F43" s="1">
        <f t="shared" si="8"/>
        <v>14.501133508409787</v>
      </c>
      <c r="G43" s="1">
        <f t="shared" si="8"/>
        <v>-0.12497396238786784</v>
      </c>
      <c r="H43">
        <v>0.39387</v>
      </c>
      <c r="I43">
        <v>1.5013000000000001</v>
      </c>
      <c r="J43" s="1">
        <f t="shared" si="9"/>
        <v>5.4463456659158727</v>
      </c>
      <c r="K43" s="1">
        <f t="shared" si="9"/>
        <v>13.440082232165082</v>
      </c>
      <c r="L43">
        <v>2</v>
      </c>
    </row>
    <row r="44" spans="1:12" x14ac:dyDescent="0.2">
      <c r="A44" s="1" t="s">
        <v>4</v>
      </c>
      <c r="B44" s="1">
        <v>31.17</v>
      </c>
      <c r="C44" s="1">
        <v>28.44</v>
      </c>
      <c r="D44" s="1">
        <f t="shared" si="5"/>
        <v>18.265599999999999</v>
      </c>
      <c r="E44" s="1">
        <f t="shared" si="6"/>
        <v>14.570400000000005</v>
      </c>
      <c r="F44" s="1">
        <f t="shared" si="8"/>
        <v>22.860448502490158</v>
      </c>
      <c r="G44" s="1">
        <f t="shared" si="8"/>
        <v>4.829968300620159</v>
      </c>
      <c r="H44">
        <v>0.28265000000000001</v>
      </c>
      <c r="I44">
        <v>2.5730599999999999</v>
      </c>
      <c r="J44" s="1">
        <f t="shared" si="9"/>
        <v>3.9108595738203498</v>
      </c>
      <c r="K44" s="1">
        <f t="shared" si="9"/>
        <v>23.035491679446693</v>
      </c>
      <c r="L44">
        <v>2</v>
      </c>
    </row>
    <row r="45" spans="1:12" x14ac:dyDescent="0.2">
      <c r="A45" s="1" t="s">
        <v>4</v>
      </c>
      <c r="B45" s="1">
        <v>0.2</v>
      </c>
      <c r="C45" s="1">
        <v>39.79</v>
      </c>
      <c r="D45" s="1">
        <f t="shared" si="5"/>
        <v>-12.704400000000003</v>
      </c>
      <c r="E45" s="1">
        <f t="shared" si="6"/>
        <v>25.920400000000001</v>
      </c>
      <c r="F45" s="1">
        <f t="shared" si="8"/>
        <v>11.924076501505278</v>
      </c>
      <c r="G45" s="1">
        <f t="shared" si="8"/>
        <v>-26.28850157590292</v>
      </c>
      <c r="H45">
        <v>2.08446</v>
      </c>
      <c r="I45">
        <v>0.15947</v>
      </c>
      <c r="J45" s="1">
        <f t="shared" si="9"/>
        <v>28.831123866389948</v>
      </c>
      <c r="K45" s="1">
        <f t="shared" si="9"/>
        <v>1.4266086081613913</v>
      </c>
      <c r="L45">
        <v>2</v>
      </c>
    </row>
    <row r="46" spans="1:12" x14ac:dyDescent="0.2">
      <c r="A46" s="1" t="s">
        <v>4</v>
      </c>
      <c r="B46" s="1">
        <v>11.7</v>
      </c>
      <c r="C46" s="1">
        <v>2.82</v>
      </c>
      <c r="D46" s="1">
        <f t="shared" si="5"/>
        <v>-1.2044000000000032</v>
      </c>
      <c r="E46" s="1">
        <f t="shared" si="6"/>
        <v>-11.049599999999996</v>
      </c>
      <c r="F46" s="1">
        <f t="shared" si="8"/>
        <v>-9.293221652693239</v>
      </c>
      <c r="G46" s="1">
        <f t="shared" si="8"/>
        <v>6.0975626961855447</v>
      </c>
      <c r="H46">
        <v>-0.65707000000000004</v>
      </c>
      <c r="I46">
        <v>-0.71574000000000004</v>
      </c>
      <c r="J46" s="1">
        <f t="shared" si="9"/>
        <v>-9.0865883610684204</v>
      </c>
      <c r="K46" s="1">
        <f t="shared" si="9"/>
        <v>-6.4014179270295939</v>
      </c>
      <c r="L46">
        <v>2</v>
      </c>
    </row>
    <row r="47" spans="1:12" x14ac:dyDescent="0.2">
      <c r="A47" s="1" t="s">
        <v>4</v>
      </c>
      <c r="B47" s="1">
        <v>4.92</v>
      </c>
      <c r="C47" s="1">
        <v>31.91</v>
      </c>
      <c r="D47" s="1">
        <f t="shared" si="5"/>
        <v>-7.9844000000000026</v>
      </c>
      <c r="E47" s="1">
        <f t="shared" si="6"/>
        <v>18.040400000000005</v>
      </c>
      <c r="F47" s="1">
        <f t="shared" si="8"/>
        <v>8.844564684287624</v>
      </c>
      <c r="G47" s="1">
        <f t="shared" si="8"/>
        <v>-17.634634985319448</v>
      </c>
      <c r="H47">
        <v>1.42066</v>
      </c>
      <c r="I47">
        <v>0.19456000000000001</v>
      </c>
      <c r="J47" s="1">
        <f t="shared" si="9"/>
        <v>19.651126182217467</v>
      </c>
      <c r="K47" s="1">
        <f t="shared" si="9"/>
        <v>1.7435352851512489</v>
      </c>
      <c r="L47">
        <v>2</v>
      </c>
    </row>
    <row r="48" spans="1:12" x14ac:dyDescent="0.2">
      <c r="A48" s="1" t="s">
        <v>4</v>
      </c>
      <c r="B48" s="1">
        <v>-1.65</v>
      </c>
      <c r="C48" s="1">
        <v>20.27</v>
      </c>
      <c r="D48" s="1">
        <f t="shared" si="5"/>
        <v>-14.554400000000003</v>
      </c>
      <c r="E48" s="1">
        <f t="shared" si="6"/>
        <v>6.400400000000003</v>
      </c>
      <c r="F48" s="1">
        <f t="shared" si="8"/>
        <v>-4.3165566512298881</v>
      </c>
      <c r="G48" s="1">
        <f t="shared" si="8"/>
        <v>-15.302386029528964</v>
      </c>
      <c r="H48">
        <v>0.91432000000000002</v>
      </c>
      <c r="I48">
        <v>-1.0769200000000001</v>
      </c>
      <c r="J48" s="1">
        <f t="shared" si="9"/>
        <v>12.644562814340144</v>
      </c>
      <c r="K48" s="1">
        <f t="shared" si="9"/>
        <v>-9.6390202175432016</v>
      </c>
      <c r="L48">
        <v>2</v>
      </c>
    </row>
    <row r="49" spans="1:12" x14ac:dyDescent="0.2">
      <c r="A49" s="1" t="s">
        <v>4</v>
      </c>
      <c r="B49" s="1">
        <v>24.12</v>
      </c>
      <c r="C49" s="1">
        <v>1.03</v>
      </c>
      <c r="D49" s="1">
        <f t="shared" si="5"/>
        <v>11.215599999999998</v>
      </c>
      <c r="E49" s="1">
        <f t="shared" si="6"/>
        <v>-12.839599999999997</v>
      </c>
      <c r="F49" s="1">
        <f t="shared" si="8"/>
        <v>-2.7760719316294846</v>
      </c>
      <c r="G49" s="1">
        <f t="shared" si="8"/>
        <v>16.820773946237402</v>
      </c>
      <c r="H49">
        <v>-1.20461</v>
      </c>
      <c r="I49">
        <v>0.40203</v>
      </c>
      <c r="J49" s="1">
        <f t="shared" si="9"/>
        <v>-16.663667260638523</v>
      </c>
      <c r="K49" s="1">
        <f t="shared" si="9"/>
        <v>3.6010005480038094</v>
      </c>
      <c r="L49">
        <v>2</v>
      </c>
    </row>
    <row r="50" spans="1:12" x14ac:dyDescent="0.2">
      <c r="A50" s="1" t="s">
        <v>4</v>
      </c>
      <c r="B50" s="1">
        <v>19.18</v>
      </c>
      <c r="C50" s="1">
        <v>14.28</v>
      </c>
      <c r="D50" s="1">
        <f t="shared" si="5"/>
        <v>6.2755999999999972</v>
      </c>
      <c r="E50" s="1">
        <f t="shared" si="6"/>
        <v>0.41040000000000276</v>
      </c>
      <c r="F50" s="1">
        <f t="shared" si="8"/>
        <v>4.3077063832483597</v>
      </c>
      <c r="G50" s="1">
        <f t="shared" si="8"/>
        <v>4.5820573147573462</v>
      </c>
      <c r="H50">
        <v>-0.19325000000000001</v>
      </c>
      <c r="I50">
        <v>0.63563000000000003</v>
      </c>
      <c r="J50" s="1">
        <f t="shared" si="9"/>
        <v>-2.6779366170521031</v>
      </c>
      <c r="K50" s="1">
        <f t="shared" si="9"/>
        <v>5.6903636962018087</v>
      </c>
      <c r="L50">
        <v>2</v>
      </c>
    </row>
    <row r="51" spans="1:12" x14ac:dyDescent="0.2">
      <c r="A51" s="1" t="s">
        <v>4</v>
      </c>
      <c r="B51" s="1">
        <v>16.13</v>
      </c>
      <c r="C51" s="1">
        <v>10.98</v>
      </c>
      <c r="D51" s="1">
        <f t="shared" si="5"/>
        <v>3.2255999999999965</v>
      </c>
      <c r="E51" s="1">
        <f t="shared" si="6"/>
        <v>-2.8895999999999962</v>
      </c>
      <c r="F51" s="1">
        <f t="shared" si="8"/>
        <v>-0.17865212123737351</v>
      </c>
      <c r="G51" s="1">
        <f t="shared" si="8"/>
        <v>4.3269350514627964</v>
      </c>
      <c r="H51">
        <v>-0.29565999999999998</v>
      </c>
      <c r="I51">
        <v>0.15928</v>
      </c>
      <c r="J51" s="1">
        <f t="shared" si="9"/>
        <v>-4.0897053244251236</v>
      </c>
      <c r="K51" s="1">
        <f t="shared" si="9"/>
        <v>1.4242871477931518</v>
      </c>
      <c r="L51">
        <v>2</v>
      </c>
    </row>
    <row r="52" spans="1:12" x14ac:dyDescent="0.2">
      <c r="A52" s="1" t="s">
        <v>4</v>
      </c>
      <c r="B52" s="1">
        <v>18.54</v>
      </c>
      <c r="C52" s="1">
        <v>5.63</v>
      </c>
      <c r="D52" s="1">
        <f t="shared" si="5"/>
        <v>5.6355999999999966</v>
      </c>
      <c r="E52" s="1">
        <f t="shared" si="6"/>
        <v>-8.2395999999999958</v>
      </c>
      <c r="F52" s="1">
        <f t="shared" si="8"/>
        <v>-2.7747460224761307</v>
      </c>
      <c r="G52" s="1">
        <f t="shared" si="8"/>
        <v>9.5891490775121877</v>
      </c>
      <c r="H52">
        <v>-0.71840000000000004</v>
      </c>
      <c r="I52">
        <v>0.10559</v>
      </c>
      <c r="J52" s="1">
        <f t="shared" si="9"/>
        <v>-9.9377866176417911</v>
      </c>
      <c r="K52" s="1">
        <f t="shared" si="9"/>
        <v>0.94413593418512365</v>
      </c>
      <c r="L52">
        <v>2</v>
      </c>
    </row>
    <row r="53" spans="1:12" x14ac:dyDescent="0.2">
      <c r="A53" s="1" t="s">
        <v>4</v>
      </c>
      <c r="B53" s="1">
        <v>24.23</v>
      </c>
      <c r="C53" s="1">
        <v>29.77</v>
      </c>
      <c r="D53" s="1">
        <f t="shared" si="5"/>
        <v>11.325599999999998</v>
      </c>
      <c r="E53" s="1">
        <f t="shared" si="6"/>
        <v>15.900400000000003</v>
      </c>
      <c r="F53" s="1">
        <f t="shared" si="8"/>
        <v>19.473329054515141</v>
      </c>
      <c r="G53" s="1">
        <f t="shared" si="8"/>
        <v>-1.3716380916905813</v>
      </c>
      <c r="H53">
        <v>0.61006000000000005</v>
      </c>
      <c r="I53">
        <v>1.9670099999999999</v>
      </c>
      <c r="J53" s="1">
        <f t="shared" si="9"/>
        <v>8.4333490752674294</v>
      </c>
      <c r="K53" s="1">
        <f t="shared" si="9"/>
        <v>17.605980770598556</v>
      </c>
      <c r="L53">
        <v>2</v>
      </c>
    </row>
    <row r="54" spans="1:12" x14ac:dyDescent="0.2">
      <c r="A54" s="1" t="s">
        <v>4</v>
      </c>
      <c r="B54" s="1">
        <v>15.14</v>
      </c>
      <c r="C54" s="1">
        <v>4.0199999999999996</v>
      </c>
      <c r="D54" s="1">
        <f t="shared" si="5"/>
        <v>2.235599999999998</v>
      </c>
      <c r="E54" s="1">
        <f t="shared" si="6"/>
        <v>-9.849599999999997</v>
      </c>
      <c r="F54" s="1">
        <f t="shared" si="8"/>
        <v>-6.179468890154368</v>
      </c>
      <c r="G54" s="1">
        <f t="shared" si="8"/>
        <v>7.9891608918342829</v>
      </c>
      <c r="H54">
        <v>-0.70121999999999995</v>
      </c>
      <c r="I54">
        <v>-0.31348999999999999</v>
      </c>
      <c r="J54" s="1">
        <f t="shared" si="9"/>
        <v>-9.701261108445145</v>
      </c>
      <c r="K54" s="1">
        <f t="shared" si="9"/>
        <v>-2.8103488085591128</v>
      </c>
      <c r="L54">
        <v>2</v>
      </c>
    </row>
    <row r="55" spans="1:12" x14ac:dyDescent="0.2">
      <c r="A55" s="1" t="s">
        <v>4</v>
      </c>
      <c r="B55" s="1">
        <v>11.39</v>
      </c>
      <c r="C55" s="1">
        <v>18.52</v>
      </c>
      <c r="D55" s="1">
        <f t="shared" si="5"/>
        <v>-1.514400000000002</v>
      </c>
      <c r="E55" s="1">
        <f t="shared" si="6"/>
        <v>4.650400000000003</v>
      </c>
      <c r="F55" s="1">
        <f t="shared" si="8"/>
        <v>2.6257533035838172</v>
      </c>
      <c r="G55" s="1">
        <f t="shared" si="8"/>
        <v>-4.1261419157269321</v>
      </c>
      <c r="H55">
        <v>0.34733999999999998</v>
      </c>
      <c r="I55">
        <v>0.10346</v>
      </c>
      <c r="J55" s="1">
        <f t="shared" si="9"/>
        <v>4.8024388146525432</v>
      </c>
      <c r="K55" s="1">
        <f t="shared" si="9"/>
        <v>0.92531559563141452</v>
      </c>
      <c r="L55">
        <v>2</v>
      </c>
    </row>
    <row r="56" spans="1:12" x14ac:dyDescent="0.2">
      <c r="A56" s="1" t="s">
        <v>4</v>
      </c>
      <c r="B56" s="1">
        <v>15.58</v>
      </c>
      <c r="C56" s="1">
        <v>16</v>
      </c>
      <c r="D56" s="1">
        <f t="shared" si="5"/>
        <v>2.6755999999999975</v>
      </c>
      <c r="E56" s="1">
        <f t="shared" si="6"/>
        <v>2.1304000000000034</v>
      </c>
      <c r="F56" s="1">
        <f t="shared" si="8"/>
        <v>3.3456451413709374</v>
      </c>
      <c r="G56" s="1">
        <f t="shared" si="8"/>
        <v>0.70999866761920205</v>
      </c>
      <c r="H56">
        <v>4.1399999999999999E-2</v>
      </c>
      <c r="I56">
        <v>0.37723000000000001</v>
      </c>
      <c r="J56" s="1">
        <f t="shared" si="9"/>
        <v>0.56944759709375004</v>
      </c>
      <c r="K56" s="1">
        <f t="shared" si="9"/>
        <v>3.3724129275882211</v>
      </c>
      <c r="L56">
        <v>2</v>
      </c>
    </row>
    <row r="57" spans="1:12" x14ac:dyDescent="0.2">
      <c r="A57" s="1" t="s">
        <v>4</v>
      </c>
      <c r="B57" s="1">
        <v>15.09</v>
      </c>
      <c r="C57" s="1">
        <v>15.69</v>
      </c>
      <c r="D57" s="1">
        <f t="shared" si="5"/>
        <v>2.1855999999999973</v>
      </c>
      <c r="E57" s="1">
        <f t="shared" si="6"/>
        <v>1.8204000000000029</v>
      </c>
      <c r="F57" s="1">
        <f t="shared" si="8"/>
        <v>2.7947924517465443</v>
      </c>
      <c r="G57" s="1">
        <f t="shared" si="8"/>
        <v>0.52899779929649826</v>
      </c>
      <c r="H57">
        <v>3.866E-2</v>
      </c>
      <c r="I57">
        <v>0.31229000000000001</v>
      </c>
      <c r="J57" s="1">
        <f t="shared" si="9"/>
        <v>0.53530336935794831</v>
      </c>
      <c r="K57" s="1">
        <f t="shared" si="9"/>
        <v>2.793591563338139</v>
      </c>
      <c r="L57">
        <v>2</v>
      </c>
    </row>
    <row r="58" spans="1:12" x14ac:dyDescent="0.2">
      <c r="A58" s="1" t="s">
        <v>4</v>
      </c>
      <c r="B58" s="1">
        <v>27.62</v>
      </c>
      <c r="C58" s="1">
        <v>8.86</v>
      </c>
      <c r="D58" s="1">
        <f t="shared" si="5"/>
        <v>14.715599999999998</v>
      </c>
      <c r="E58" s="1">
        <f t="shared" si="6"/>
        <v>-5.0095999999999972</v>
      </c>
      <c r="F58" s="1">
        <f t="shared" si="8"/>
        <v>5.4923908452732668</v>
      </c>
      <c r="G58" s="1">
        <f t="shared" si="8"/>
        <v>14.542304436462551</v>
      </c>
      <c r="H58">
        <v>-0.83223000000000003</v>
      </c>
      <c r="I58">
        <v>1.16794</v>
      </c>
      <c r="J58" s="1">
        <f t="shared" si="9"/>
        <v>-11.505492416626151</v>
      </c>
      <c r="K58" s="1">
        <f t="shared" si="9"/>
        <v>10.453163146672784</v>
      </c>
      <c r="L58">
        <v>2</v>
      </c>
    </row>
  </sheetData>
  <phoneticPr fontId="1" type="noConversion"/>
  <pageMargins left="0.75" right="0.75" top="1" bottom="1" header="0.5" footer="0.5"/>
  <pageSetup orientation="portrait" horizontalDpi="200" verticalDpi="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5"/>
  <sheetViews>
    <sheetView workbookViewId="0">
      <selection activeCell="K17" sqref="K17"/>
    </sheetView>
  </sheetViews>
  <sheetFormatPr defaultRowHeight="12.75" x14ac:dyDescent="0.2"/>
  <cols>
    <col min="1" max="1" width="7.7109375" style="1" customWidth="1"/>
    <col min="2" max="2" width="6" style="1" bestFit="1" customWidth="1"/>
    <col min="3" max="3" width="6.85546875" style="1" customWidth="1"/>
    <col min="4" max="4" width="6.85546875" customWidth="1"/>
  </cols>
  <sheetData>
    <row r="3" spans="1:6" x14ac:dyDescent="0.2">
      <c r="A3" s="1" t="s">
        <v>0</v>
      </c>
      <c r="B3" s="1" t="s">
        <v>1</v>
      </c>
      <c r="C3" s="1" t="s">
        <v>3</v>
      </c>
      <c r="D3" s="1" t="s">
        <v>4</v>
      </c>
      <c r="E3" s="1" t="s">
        <v>9</v>
      </c>
      <c r="F3" s="1" t="s">
        <v>10</v>
      </c>
    </row>
    <row r="4" spans="1:6" x14ac:dyDescent="0.2">
      <c r="A4" s="1" t="s">
        <v>9</v>
      </c>
      <c r="B4" s="1">
        <v>10.5868</v>
      </c>
      <c r="D4" s="1"/>
      <c r="E4" s="1">
        <v>11.057199999999998</v>
      </c>
    </row>
    <row r="5" spans="1:6" x14ac:dyDescent="0.2">
      <c r="A5" s="1" t="s">
        <v>3</v>
      </c>
      <c r="B5" s="1">
        <v>10.94</v>
      </c>
      <c r="C5" s="1">
        <v>26.9</v>
      </c>
    </row>
    <row r="6" spans="1:6" x14ac:dyDescent="0.2">
      <c r="A6" s="1" t="s">
        <v>3</v>
      </c>
      <c r="B6" s="1">
        <v>41.24</v>
      </c>
      <c r="C6" s="1">
        <v>-11.71</v>
      </c>
    </row>
    <row r="7" spans="1:6" x14ac:dyDescent="0.2">
      <c r="A7" s="1" t="s">
        <v>3</v>
      </c>
      <c r="B7" s="1">
        <v>11.39</v>
      </c>
      <c r="C7" s="1">
        <v>-3.36</v>
      </c>
    </row>
    <row r="8" spans="1:6" x14ac:dyDescent="0.2">
      <c r="A8" s="1" t="s">
        <v>3</v>
      </c>
      <c r="B8" s="1">
        <v>10.130000000000001</v>
      </c>
      <c r="C8" s="1">
        <v>-1.43</v>
      </c>
    </row>
    <row r="9" spans="1:6" x14ac:dyDescent="0.2">
      <c r="A9" s="1" t="s">
        <v>3</v>
      </c>
      <c r="B9" s="1">
        <v>4.78</v>
      </c>
      <c r="C9" s="1">
        <v>22.22</v>
      </c>
    </row>
    <row r="10" spans="1:6" x14ac:dyDescent="0.2">
      <c r="A10" s="1" t="s">
        <v>3</v>
      </c>
      <c r="B10" s="1">
        <v>11.94</v>
      </c>
      <c r="C10" s="1">
        <v>9.94</v>
      </c>
    </row>
    <row r="11" spans="1:6" x14ac:dyDescent="0.2">
      <c r="A11" s="1" t="s">
        <v>3</v>
      </c>
      <c r="B11" s="1">
        <v>22.32</v>
      </c>
      <c r="C11" s="1">
        <v>-4.8899999999999997</v>
      </c>
    </row>
    <row r="12" spans="1:6" x14ac:dyDescent="0.2">
      <c r="A12" s="1" t="s">
        <v>3</v>
      </c>
      <c r="B12" s="1">
        <v>29.83</v>
      </c>
      <c r="C12" s="1">
        <v>0.99</v>
      </c>
    </row>
    <row r="13" spans="1:6" x14ac:dyDescent="0.2">
      <c r="A13" s="1" t="s">
        <v>3</v>
      </c>
      <c r="B13" s="1">
        <v>15.44</v>
      </c>
      <c r="C13" s="1">
        <v>15.54</v>
      </c>
    </row>
    <row r="14" spans="1:6" x14ac:dyDescent="0.2">
      <c r="A14" s="1" t="s">
        <v>3</v>
      </c>
      <c r="B14" s="1">
        <v>1.99</v>
      </c>
      <c r="C14" s="1">
        <v>21.28</v>
      </c>
    </row>
    <row r="15" spans="1:6" x14ac:dyDescent="0.2">
      <c r="A15" s="1" t="s">
        <v>3</v>
      </c>
      <c r="B15" s="1">
        <v>16.55</v>
      </c>
      <c r="C15" s="1">
        <v>20.41</v>
      </c>
    </row>
    <row r="16" spans="1:6" x14ac:dyDescent="0.2">
      <c r="A16" s="1" t="s">
        <v>3</v>
      </c>
      <c r="B16" s="1">
        <v>22.39</v>
      </c>
      <c r="C16" s="1">
        <v>22.31</v>
      </c>
    </row>
    <row r="17" spans="1:6" x14ac:dyDescent="0.2">
      <c r="A17" s="1" t="s">
        <v>3</v>
      </c>
      <c r="B17" s="1">
        <v>6.13</v>
      </c>
      <c r="C17" s="1">
        <v>25.68</v>
      </c>
    </row>
    <row r="18" spans="1:6" x14ac:dyDescent="0.2">
      <c r="A18" s="1" t="s">
        <v>3</v>
      </c>
      <c r="B18" s="1">
        <v>-4.29</v>
      </c>
      <c r="C18" s="1">
        <v>17.46</v>
      </c>
    </row>
    <row r="19" spans="1:6" x14ac:dyDescent="0.2">
      <c r="A19" s="1" t="s">
        <v>3</v>
      </c>
      <c r="B19" s="1">
        <v>6.84</v>
      </c>
      <c r="C19" s="1">
        <v>29.2</v>
      </c>
    </row>
    <row r="20" spans="1:6" x14ac:dyDescent="0.2">
      <c r="A20" s="1" t="s">
        <v>3</v>
      </c>
      <c r="B20" s="1">
        <v>4.9400000000000004</v>
      </c>
      <c r="C20" s="1">
        <v>-4.43</v>
      </c>
    </row>
    <row r="21" spans="1:6" x14ac:dyDescent="0.2">
      <c r="A21" s="1" t="s">
        <v>3</v>
      </c>
      <c r="B21" s="1">
        <v>8.56</v>
      </c>
      <c r="C21" s="1">
        <v>3.74</v>
      </c>
    </row>
    <row r="22" spans="1:6" x14ac:dyDescent="0.2">
      <c r="A22" s="1" t="s">
        <v>3</v>
      </c>
      <c r="B22" s="1">
        <v>5.43</v>
      </c>
      <c r="C22" s="1">
        <v>13.11</v>
      </c>
    </row>
    <row r="23" spans="1:6" x14ac:dyDescent="0.2">
      <c r="A23" s="1" t="s">
        <v>3</v>
      </c>
      <c r="B23" s="1">
        <v>7.57</v>
      </c>
      <c r="C23" s="1">
        <v>12.34</v>
      </c>
    </row>
    <row r="24" spans="1:6" x14ac:dyDescent="0.2">
      <c r="A24" s="1" t="s">
        <v>3</v>
      </c>
      <c r="B24" s="1">
        <v>-2.67</v>
      </c>
      <c r="C24" s="1">
        <v>5.66</v>
      </c>
    </row>
    <row r="25" spans="1:6" x14ac:dyDescent="0.2">
      <c r="A25" s="1" t="s">
        <v>3</v>
      </c>
      <c r="B25" s="1">
        <v>19.100000000000001</v>
      </c>
      <c r="C25" s="1">
        <v>8.51</v>
      </c>
    </row>
    <row r="26" spans="1:6" x14ac:dyDescent="0.2">
      <c r="A26" s="1" t="s">
        <v>3</v>
      </c>
      <c r="B26" s="1">
        <v>-7.03</v>
      </c>
      <c r="C26" s="1">
        <v>17.510000000000002</v>
      </c>
    </row>
    <row r="27" spans="1:6" x14ac:dyDescent="0.2">
      <c r="A27" s="1" t="s">
        <v>3</v>
      </c>
      <c r="B27" s="1">
        <v>3.81</v>
      </c>
      <c r="C27" s="1">
        <v>-7.28</v>
      </c>
    </row>
    <row r="28" spans="1:6" x14ac:dyDescent="0.2">
      <c r="A28" s="1" t="s">
        <v>3</v>
      </c>
      <c r="B28" s="1">
        <v>4.3</v>
      </c>
      <c r="C28" s="1">
        <v>24.48</v>
      </c>
    </row>
    <row r="29" spans="1:6" x14ac:dyDescent="0.2">
      <c r="A29" s="1" t="s">
        <v>3</v>
      </c>
      <c r="B29" s="1">
        <v>13.04</v>
      </c>
      <c r="C29" s="1">
        <v>12.25</v>
      </c>
    </row>
    <row r="30" spans="1:6" x14ac:dyDescent="0.2">
      <c r="A30" s="1" t="s">
        <v>10</v>
      </c>
      <c r="B30" s="1">
        <v>15.221999999999998</v>
      </c>
      <c r="F30" s="1">
        <v>16.681999999999995</v>
      </c>
    </row>
    <row r="31" spans="1:6" x14ac:dyDescent="0.2">
      <c r="A31" s="1" t="s">
        <v>4</v>
      </c>
      <c r="B31" s="1">
        <v>27.08</v>
      </c>
      <c r="D31" s="1">
        <v>-17.97</v>
      </c>
    </row>
    <row r="32" spans="1:6" x14ac:dyDescent="0.2">
      <c r="A32" s="1" t="s">
        <v>4</v>
      </c>
      <c r="B32" s="1">
        <v>19.100000000000001</v>
      </c>
      <c r="D32" s="1">
        <v>6.6</v>
      </c>
    </row>
    <row r="33" spans="1:4" x14ac:dyDescent="0.2">
      <c r="A33" s="1" t="s">
        <v>4</v>
      </c>
      <c r="B33" s="1">
        <v>30.03</v>
      </c>
      <c r="D33" s="1">
        <v>6.41</v>
      </c>
    </row>
    <row r="34" spans="1:4" x14ac:dyDescent="0.2">
      <c r="A34" s="1" t="s">
        <v>4</v>
      </c>
      <c r="B34" s="1">
        <v>5.66</v>
      </c>
      <c r="D34" s="1">
        <v>19.59</v>
      </c>
    </row>
    <row r="35" spans="1:4" x14ac:dyDescent="0.2">
      <c r="A35" s="1" t="s">
        <v>4</v>
      </c>
      <c r="B35" s="1">
        <v>4.1500000000000004</v>
      </c>
      <c r="D35" s="1">
        <v>32.33</v>
      </c>
    </row>
    <row r="36" spans="1:4" x14ac:dyDescent="0.2">
      <c r="A36" s="1" t="s">
        <v>4</v>
      </c>
      <c r="B36" s="1">
        <v>15.13</v>
      </c>
      <c r="D36" s="1">
        <v>13.64</v>
      </c>
    </row>
    <row r="37" spans="1:4" x14ac:dyDescent="0.2">
      <c r="A37" s="1" t="s">
        <v>4</v>
      </c>
      <c r="B37" s="1">
        <v>18.18</v>
      </c>
      <c r="D37" s="1">
        <v>33.71</v>
      </c>
    </row>
    <row r="38" spans="1:4" x14ac:dyDescent="0.2">
      <c r="A38" s="1" t="s">
        <v>4</v>
      </c>
      <c r="B38" s="1">
        <v>0.41</v>
      </c>
      <c r="D38" s="1">
        <v>34.64</v>
      </c>
    </row>
    <row r="39" spans="1:4" x14ac:dyDescent="0.2">
      <c r="A39" s="1" t="s">
        <v>4</v>
      </c>
      <c r="B39" s="1">
        <v>5.42</v>
      </c>
      <c r="D39" s="1">
        <v>14.95</v>
      </c>
    </row>
    <row r="40" spans="1:4" x14ac:dyDescent="0.2">
      <c r="A40" s="1" t="s">
        <v>4</v>
      </c>
      <c r="B40" s="1">
        <v>22.03</v>
      </c>
      <c r="D40" s="1">
        <v>25.14</v>
      </c>
    </row>
    <row r="41" spans="1:4" x14ac:dyDescent="0.2">
      <c r="A41" s="1" t="s">
        <v>4</v>
      </c>
      <c r="B41" s="1">
        <v>31.17</v>
      </c>
      <c r="D41" s="1">
        <v>28.44</v>
      </c>
    </row>
    <row r="42" spans="1:4" x14ac:dyDescent="0.2">
      <c r="A42" s="1" t="s">
        <v>4</v>
      </c>
      <c r="B42" s="1">
        <v>0.2</v>
      </c>
      <c r="D42" s="1">
        <v>39.79</v>
      </c>
    </row>
    <row r="43" spans="1:4" x14ac:dyDescent="0.2">
      <c r="A43" s="1" t="s">
        <v>4</v>
      </c>
      <c r="B43" s="1">
        <v>11.7</v>
      </c>
      <c r="D43" s="1">
        <v>2.82</v>
      </c>
    </row>
    <row r="44" spans="1:4" x14ac:dyDescent="0.2">
      <c r="A44" s="1" t="s">
        <v>4</v>
      </c>
      <c r="B44" s="1">
        <v>4.92</v>
      </c>
      <c r="D44" s="1">
        <v>31.91</v>
      </c>
    </row>
    <row r="45" spans="1:4" x14ac:dyDescent="0.2">
      <c r="A45" s="1" t="s">
        <v>4</v>
      </c>
      <c r="B45" s="1">
        <v>-1.65</v>
      </c>
      <c r="D45" s="1">
        <v>20.27</v>
      </c>
    </row>
    <row r="46" spans="1:4" x14ac:dyDescent="0.2">
      <c r="A46" s="1" t="s">
        <v>4</v>
      </c>
      <c r="B46" s="1">
        <v>24.12</v>
      </c>
      <c r="D46" s="1">
        <v>1.03</v>
      </c>
    </row>
    <row r="47" spans="1:4" x14ac:dyDescent="0.2">
      <c r="A47" s="1" t="s">
        <v>4</v>
      </c>
      <c r="B47" s="1">
        <v>19.18</v>
      </c>
      <c r="D47" s="1">
        <v>14.28</v>
      </c>
    </row>
    <row r="48" spans="1:4" x14ac:dyDescent="0.2">
      <c r="A48" s="1" t="s">
        <v>4</v>
      </c>
      <c r="B48" s="1">
        <v>16.13</v>
      </c>
      <c r="D48" s="1">
        <v>10.98</v>
      </c>
    </row>
    <row r="49" spans="1:4" x14ac:dyDescent="0.2">
      <c r="A49" s="1" t="s">
        <v>4</v>
      </c>
      <c r="B49" s="1">
        <v>18.54</v>
      </c>
      <c r="D49" s="1">
        <v>5.63</v>
      </c>
    </row>
    <row r="50" spans="1:4" x14ac:dyDescent="0.2">
      <c r="A50" s="1" t="s">
        <v>4</v>
      </c>
      <c r="B50" s="1">
        <v>24.23</v>
      </c>
      <c r="D50" s="1">
        <v>29.77</v>
      </c>
    </row>
    <row r="51" spans="1:4" x14ac:dyDescent="0.2">
      <c r="A51" s="1" t="s">
        <v>4</v>
      </c>
      <c r="B51" s="1">
        <v>15.14</v>
      </c>
      <c r="D51" s="1">
        <v>4.0199999999999996</v>
      </c>
    </row>
    <row r="52" spans="1:4" x14ac:dyDescent="0.2">
      <c r="A52" s="1" t="s">
        <v>4</v>
      </c>
      <c r="B52" s="1">
        <v>11.39</v>
      </c>
      <c r="D52" s="1">
        <v>18.52</v>
      </c>
    </row>
    <row r="53" spans="1:4" x14ac:dyDescent="0.2">
      <c r="A53" s="1" t="s">
        <v>4</v>
      </c>
      <c r="B53" s="1">
        <v>15.58</v>
      </c>
      <c r="D53" s="1">
        <v>16</v>
      </c>
    </row>
    <row r="54" spans="1:4" x14ac:dyDescent="0.2">
      <c r="A54" s="1" t="s">
        <v>4</v>
      </c>
      <c r="B54" s="1">
        <v>15.09</v>
      </c>
      <c r="D54" s="1">
        <v>15.69</v>
      </c>
    </row>
    <row r="55" spans="1:4" x14ac:dyDescent="0.2">
      <c r="A55" s="1" t="s">
        <v>4</v>
      </c>
      <c r="B55" s="1">
        <v>27.62</v>
      </c>
      <c r="D55" s="1">
        <v>8.86</v>
      </c>
    </row>
  </sheetData>
  <phoneticPr fontId="1"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140" zoomScaleNormal="140" workbookViewId="0">
      <selection activeCell="M10" sqref="M10"/>
    </sheetView>
  </sheetViews>
  <sheetFormatPr defaultRowHeight="12.75" x14ac:dyDescent="0.2"/>
  <cols>
    <col min="1" max="1" width="2.85546875" style="41" customWidth="1"/>
    <col min="2" max="6" width="9.140625" style="41"/>
    <col min="7" max="7" width="5.85546875" style="41" customWidth="1"/>
    <col min="8" max="8" width="4.7109375" style="41" customWidth="1"/>
    <col min="9" max="9" width="9.140625" style="41"/>
    <col min="10" max="10" width="7" style="41" customWidth="1"/>
    <col min="11" max="11" width="11.7109375" style="41" customWidth="1"/>
    <col min="12" max="16384" width="9.140625" style="41"/>
  </cols>
  <sheetData>
    <row r="1" spans="1:12" x14ac:dyDescent="0.2">
      <c r="A1" s="63" t="s">
        <v>156</v>
      </c>
    </row>
    <row r="2" spans="1:12" x14ac:dyDescent="0.2">
      <c r="B2" s="59" t="s">
        <v>158</v>
      </c>
    </row>
    <row r="3" spans="1:12" ht="20.25" x14ac:dyDescent="0.35">
      <c r="B3" s="32" t="s">
        <v>136</v>
      </c>
      <c r="I3" s="60" t="s">
        <v>147</v>
      </c>
      <c r="K3" s="60" t="s">
        <v>150</v>
      </c>
    </row>
    <row r="4" spans="1:12" ht="15.75" x14ac:dyDescent="0.3">
      <c r="B4" s="32" t="s">
        <v>137</v>
      </c>
      <c r="L4"/>
    </row>
    <row r="5" spans="1:12" ht="5.0999999999999996" customHeight="1" x14ac:dyDescent="0.2">
      <c r="L5"/>
    </row>
    <row r="6" spans="1:12" ht="18.75" x14ac:dyDescent="0.3">
      <c r="B6" s="59" t="s">
        <v>144</v>
      </c>
      <c r="K6" s="61" t="s">
        <v>153</v>
      </c>
      <c r="L6" s="62" t="s">
        <v>152</v>
      </c>
    </row>
    <row r="7" spans="1:12" ht="16.5" x14ac:dyDescent="0.3">
      <c r="B7" s="32" t="s">
        <v>140</v>
      </c>
      <c r="L7" s="60" t="s">
        <v>149</v>
      </c>
    </row>
    <row r="8" spans="1:12" ht="15.75" x14ac:dyDescent="0.3">
      <c r="B8" s="32" t="s">
        <v>141</v>
      </c>
    </row>
    <row r="9" spans="1:12" ht="5.0999999999999996" customHeight="1" x14ac:dyDescent="0.2"/>
    <row r="10" spans="1:12" x14ac:dyDescent="0.2">
      <c r="A10" s="63" t="s">
        <v>157</v>
      </c>
    </row>
    <row r="11" spans="1:12" x14ac:dyDescent="0.2">
      <c r="B11" s="59" t="s">
        <v>145</v>
      </c>
    </row>
    <row r="12" spans="1:12" ht="20.25" x14ac:dyDescent="0.35">
      <c r="A12" s="59"/>
      <c r="B12" s="32" t="s">
        <v>138</v>
      </c>
      <c r="I12" s="60" t="s">
        <v>155</v>
      </c>
      <c r="K12" s="60" t="s">
        <v>151</v>
      </c>
    </row>
    <row r="13" spans="1:12" ht="15.75" x14ac:dyDescent="0.3">
      <c r="A13" s="59"/>
      <c r="B13" s="32" t="s">
        <v>139</v>
      </c>
    </row>
    <row r="14" spans="1:12" ht="5.0999999999999996" customHeight="1" x14ac:dyDescent="0.2">
      <c r="A14" s="59"/>
    </row>
    <row r="15" spans="1:12" ht="18.75" x14ac:dyDescent="0.3">
      <c r="B15" s="59" t="s">
        <v>146</v>
      </c>
      <c r="K15" s="61" t="s">
        <v>154</v>
      </c>
    </row>
    <row r="16" spans="1:12" ht="16.5" x14ac:dyDescent="0.3">
      <c r="B16" s="32" t="s">
        <v>142</v>
      </c>
      <c r="J16" s="60" t="s">
        <v>148</v>
      </c>
    </row>
    <row r="17" spans="2:2" ht="15.75" x14ac:dyDescent="0.3">
      <c r="B17" s="32" t="s">
        <v>143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K30" sqref="K30"/>
    </sheetView>
  </sheetViews>
  <sheetFormatPr defaultRowHeight="15" x14ac:dyDescent="0.25"/>
  <cols>
    <col min="1" max="16384" width="9.140625" style="28"/>
  </cols>
  <sheetData>
    <row r="1" spans="1:1" x14ac:dyDescent="0.25">
      <c r="A1" s="28" t="s">
        <v>89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3:T28"/>
  <sheetViews>
    <sheetView zoomScale="80" zoomScaleNormal="80" workbookViewId="0">
      <selection activeCell="T30" sqref="T30"/>
    </sheetView>
  </sheetViews>
  <sheetFormatPr defaultRowHeight="12.75" x14ac:dyDescent="0.2"/>
  <cols>
    <col min="19" max="19" width="10.5703125" customWidth="1"/>
  </cols>
  <sheetData>
    <row r="13" spans="20:20" ht="18" x14ac:dyDescent="0.25">
      <c r="T13" s="31" t="s">
        <v>91</v>
      </c>
    </row>
    <row r="14" spans="20:20" ht="18" x14ac:dyDescent="0.25">
      <c r="T14" s="31" t="s">
        <v>92</v>
      </c>
    </row>
    <row r="26" spans="14:20" ht="18" x14ac:dyDescent="0.25">
      <c r="T26" s="31" t="s">
        <v>91</v>
      </c>
    </row>
    <row r="27" spans="14:20" ht="18" x14ac:dyDescent="0.25">
      <c r="T27" s="31" t="s">
        <v>93</v>
      </c>
    </row>
    <row r="28" spans="14:20" ht="18" x14ac:dyDescent="0.25">
      <c r="N28" s="31" t="s">
        <v>90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15" sqref="I15"/>
    </sheetView>
  </sheetViews>
  <sheetFormatPr defaultRowHeight="12.75" x14ac:dyDescent="0.2"/>
  <cols>
    <col min="2" max="2" width="16.85546875" bestFit="1" customWidth="1"/>
    <col min="3" max="3" width="11.28515625" customWidth="1"/>
    <col min="5" max="5" width="13" customWidth="1"/>
    <col min="6" max="6" width="9.28515625" customWidth="1"/>
  </cols>
  <sheetData>
    <row r="1" spans="1:9" ht="14.25" x14ac:dyDescent="0.2">
      <c r="A1" s="32" t="s">
        <v>98</v>
      </c>
    </row>
    <row r="2" spans="1:9" x14ac:dyDescent="0.2">
      <c r="A2" t="s">
        <v>16</v>
      </c>
      <c r="C2" t="s">
        <v>18</v>
      </c>
      <c r="D2" t="s">
        <v>19</v>
      </c>
      <c r="E2" t="s">
        <v>20</v>
      </c>
      <c r="F2" t="s">
        <v>21</v>
      </c>
      <c r="G2" t="s">
        <v>22</v>
      </c>
    </row>
    <row r="3" spans="1:9" x14ac:dyDescent="0.2">
      <c r="A3" t="s">
        <v>23</v>
      </c>
      <c r="B3" t="s">
        <v>24</v>
      </c>
      <c r="C3">
        <v>0.83599999999999997</v>
      </c>
      <c r="D3" t="s">
        <v>94</v>
      </c>
      <c r="E3" s="1">
        <v>2</v>
      </c>
      <c r="F3" s="1">
        <v>47</v>
      </c>
      <c r="G3" s="1">
        <v>0</v>
      </c>
    </row>
    <row r="4" spans="1:9" x14ac:dyDescent="0.2">
      <c r="B4" t="s">
        <v>25</v>
      </c>
      <c r="C4">
        <v>0.16400000000000001</v>
      </c>
      <c r="D4" t="s">
        <v>94</v>
      </c>
      <c r="E4" s="1">
        <v>2</v>
      </c>
      <c r="F4" s="1">
        <v>47</v>
      </c>
      <c r="G4" s="1">
        <v>0</v>
      </c>
    </row>
    <row r="5" spans="1:9" x14ac:dyDescent="0.2">
      <c r="B5" t="s">
        <v>26</v>
      </c>
      <c r="C5">
        <v>5.109</v>
      </c>
      <c r="D5" t="s">
        <v>94</v>
      </c>
      <c r="E5" s="1">
        <v>2</v>
      </c>
      <c r="F5" s="1">
        <v>47</v>
      </c>
      <c r="G5" s="1">
        <v>0</v>
      </c>
    </row>
    <row r="6" spans="1:9" x14ac:dyDescent="0.2">
      <c r="B6" t="s">
        <v>27</v>
      </c>
      <c r="C6">
        <v>5.109</v>
      </c>
      <c r="D6" t="s">
        <v>94</v>
      </c>
      <c r="E6" s="1">
        <v>2</v>
      </c>
      <c r="F6" s="1">
        <v>47</v>
      </c>
      <c r="G6" s="1">
        <v>0</v>
      </c>
    </row>
    <row r="7" spans="1:9" x14ac:dyDescent="0.2">
      <c r="A7" t="s">
        <v>0</v>
      </c>
      <c r="B7" t="s">
        <v>24</v>
      </c>
      <c r="C7">
        <v>0.156</v>
      </c>
      <c r="D7" t="s">
        <v>95</v>
      </c>
      <c r="E7" s="1">
        <v>2</v>
      </c>
      <c r="F7" s="1">
        <v>47</v>
      </c>
      <c r="G7" s="34">
        <v>1.8599999999999998E-2</v>
      </c>
    </row>
    <row r="8" spans="1:9" x14ac:dyDescent="0.2">
      <c r="B8" t="s">
        <v>25</v>
      </c>
      <c r="C8">
        <v>0.84399999999999997</v>
      </c>
      <c r="D8" t="s">
        <v>95</v>
      </c>
      <c r="E8" s="1">
        <v>2</v>
      </c>
      <c r="F8" s="1">
        <v>47</v>
      </c>
      <c r="G8" s="34">
        <v>1.8599999999999998E-2</v>
      </c>
      <c r="I8" s="33" t="s">
        <v>99</v>
      </c>
    </row>
    <row r="9" spans="1:9" x14ac:dyDescent="0.2">
      <c r="B9" t="s">
        <v>26</v>
      </c>
      <c r="C9">
        <v>0.185</v>
      </c>
      <c r="D9" t="s">
        <v>95</v>
      </c>
      <c r="E9" s="1">
        <v>2</v>
      </c>
      <c r="F9" s="1">
        <v>47</v>
      </c>
      <c r="G9" s="34">
        <v>1.8599999999999998E-2</v>
      </c>
    </row>
    <row r="10" spans="1:9" x14ac:dyDescent="0.2">
      <c r="B10" t="s">
        <v>27</v>
      </c>
      <c r="C10">
        <v>0.185</v>
      </c>
      <c r="D10" t="s">
        <v>95</v>
      </c>
      <c r="E10" s="1">
        <v>2</v>
      </c>
      <c r="F10" s="1">
        <v>47</v>
      </c>
      <c r="G10" s="34">
        <v>1.8599999999999998E-2</v>
      </c>
    </row>
    <row r="11" spans="1:9" x14ac:dyDescent="0.2">
      <c r="A11" t="s">
        <v>96</v>
      </c>
    </row>
    <row r="12" spans="1:9" x14ac:dyDescent="0.2">
      <c r="A12" t="s">
        <v>97</v>
      </c>
    </row>
    <row r="14" spans="1:9" x14ac:dyDescent="0.2">
      <c r="A14" t="s">
        <v>34</v>
      </c>
    </row>
    <row r="15" spans="1:9" ht="25.5" x14ac:dyDescent="0.2">
      <c r="A15" t="s">
        <v>35</v>
      </c>
      <c r="B15" t="s">
        <v>36</v>
      </c>
      <c r="C15" s="35" t="s">
        <v>37</v>
      </c>
      <c r="D15" s="1" t="s">
        <v>14</v>
      </c>
      <c r="E15" s="1" t="s">
        <v>38</v>
      </c>
      <c r="F15" s="1" t="s">
        <v>19</v>
      </c>
      <c r="G15" s="1" t="s">
        <v>22</v>
      </c>
    </row>
    <row r="16" spans="1:9" x14ac:dyDescent="0.2">
      <c r="A16" t="s">
        <v>39</v>
      </c>
      <c r="B16" s="1" t="s">
        <v>1</v>
      </c>
      <c r="C16" s="1" t="s">
        <v>100</v>
      </c>
      <c r="D16" s="1">
        <v>1</v>
      </c>
      <c r="E16" s="1">
        <v>268.56299999999999</v>
      </c>
      <c r="F16" s="1">
        <v>2.613</v>
      </c>
      <c r="G16" s="1">
        <v>0.1125</v>
      </c>
    </row>
    <row r="17" spans="1:9" x14ac:dyDescent="0.2">
      <c r="B17" s="1" t="s">
        <v>2</v>
      </c>
      <c r="C17" s="1" t="s">
        <v>101</v>
      </c>
      <c r="D17" s="1">
        <v>1</v>
      </c>
      <c r="E17" s="1">
        <v>395.48</v>
      </c>
      <c r="F17" s="1">
        <v>2.4649999999999999</v>
      </c>
      <c r="G17" s="1">
        <v>0.123</v>
      </c>
    </row>
    <row r="18" spans="1:9" x14ac:dyDescent="0.2">
      <c r="A18" t="s">
        <v>23</v>
      </c>
      <c r="B18" s="1" t="s">
        <v>1</v>
      </c>
      <c r="C18" s="1">
        <v>8326.1769999999997</v>
      </c>
      <c r="D18" s="1">
        <v>1</v>
      </c>
      <c r="E18" s="1">
        <v>8326.1769999999997</v>
      </c>
      <c r="F18" s="1">
        <v>81.025000000000006</v>
      </c>
      <c r="G18" s="1">
        <v>0</v>
      </c>
    </row>
    <row r="19" spans="1:9" x14ac:dyDescent="0.2">
      <c r="B19" s="1" t="s">
        <v>2</v>
      </c>
      <c r="C19" s="1">
        <v>9618.2900000000009</v>
      </c>
      <c r="D19" s="1">
        <v>1</v>
      </c>
      <c r="E19" s="1">
        <v>9618.2900000000009</v>
      </c>
      <c r="F19" s="1">
        <v>59.948</v>
      </c>
      <c r="G19" s="1">
        <v>0</v>
      </c>
      <c r="I19" s="33" t="s">
        <v>91</v>
      </c>
    </row>
    <row r="20" spans="1:9" x14ac:dyDescent="0.2">
      <c r="A20" t="s">
        <v>0</v>
      </c>
      <c r="B20" s="1" t="s">
        <v>1</v>
      </c>
      <c r="C20" s="1">
        <v>268.56299999999999</v>
      </c>
      <c r="D20" s="1">
        <v>1</v>
      </c>
      <c r="E20" s="1">
        <v>268.56299999999999</v>
      </c>
      <c r="F20" s="1">
        <v>2.613</v>
      </c>
      <c r="G20" s="1">
        <v>0.1125</v>
      </c>
      <c r="I20" s="33" t="s">
        <v>92</v>
      </c>
    </row>
    <row r="21" spans="1:9" x14ac:dyDescent="0.2">
      <c r="B21" s="1" t="s">
        <v>2</v>
      </c>
      <c r="C21" s="1">
        <v>395.48</v>
      </c>
      <c r="D21" s="1">
        <v>1</v>
      </c>
      <c r="E21" s="1">
        <v>395.48</v>
      </c>
      <c r="F21" s="1">
        <v>2.4649999999999999</v>
      </c>
      <c r="G21" s="1">
        <v>0.123</v>
      </c>
      <c r="I21" s="33" t="s">
        <v>104</v>
      </c>
    </row>
    <row r="22" spans="1:9" x14ac:dyDescent="0.2">
      <c r="A22" t="s">
        <v>40</v>
      </c>
      <c r="B22" s="1" t="s">
        <v>1</v>
      </c>
      <c r="C22" s="1">
        <v>4932.4889999999996</v>
      </c>
      <c r="D22" s="1">
        <v>48</v>
      </c>
      <c r="E22" s="1">
        <v>102.76</v>
      </c>
      <c r="F22" s="1"/>
      <c r="G22" s="1"/>
    </row>
    <row r="23" spans="1:9" x14ac:dyDescent="0.2">
      <c r="B23" s="1" t="s">
        <v>2</v>
      </c>
      <c r="C23" s="1">
        <v>7701.357</v>
      </c>
      <c r="D23" s="1">
        <v>48</v>
      </c>
      <c r="E23" s="1">
        <v>160.44499999999999</v>
      </c>
      <c r="F23" s="1"/>
      <c r="G23" s="1"/>
    </row>
    <row r="24" spans="1:9" x14ac:dyDescent="0.2">
      <c r="A24" t="s">
        <v>41</v>
      </c>
      <c r="B24" s="1" t="s">
        <v>1</v>
      </c>
      <c r="C24" s="1">
        <v>13527.23</v>
      </c>
      <c r="D24" s="1">
        <v>50</v>
      </c>
    </row>
    <row r="25" spans="1:9" x14ac:dyDescent="0.2">
      <c r="B25" s="1" t="s">
        <v>2</v>
      </c>
      <c r="C25" s="1">
        <v>17715.127</v>
      </c>
      <c r="D25" s="1">
        <v>50</v>
      </c>
    </row>
    <row r="26" spans="1:9" x14ac:dyDescent="0.2">
      <c r="A26" t="s">
        <v>42</v>
      </c>
      <c r="B26" s="1" t="s">
        <v>1</v>
      </c>
      <c r="C26" s="1">
        <v>5201.0529999999999</v>
      </c>
      <c r="D26" s="1">
        <v>49</v>
      </c>
    </row>
    <row r="27" spans="1:9" x14ac:dyDescent="0.2">
      <c r="B27" s="1" t="s">
        <v>2</v>
      </c>
      <c r="C27" s="1">
        <v>8096.8370000000004</v>
      </c>
      <c r="D27" s="1">
        <v>49</v>
      </c>
    </row>
    <row r="28" spans="1:9" x14ac:dyDescent="0.2">
      <c r="A28" t="s">
        <v>102</v>
      </c>
    </row>
    <row r="29" spans="1:9" x14ac:dyDescent="0.2">
      <c r="A29" t="s">
        <v>103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vt:lpstr>
      <vt:lpstr>k ANOVAs vs MANOVA </vt:lpstr>
      <vt:lpstr>Overview</vt:lpstr>
      <vt:lpstr>Data</vt:lpstr>
      <vt:lpstr>Graph</vt:lpstr>
      <vt:lpstr>Testing Overview</vt:lpstr>
      <vt:lpstr>JMP Instructions</vt:lpstr>
      <vt:lpstr>JMP Output</vt:lpstr>
      <vt:lpstr>SPSS p-values</vt:lpstr>
      <vt:lpstr>SPSS help</vt:lpstr>
      <vt:lpstr>X&amp;Y MANOVA</vt:lpstr>
      <vt:lpstr>Xd&amp;Yd MANOVA</vt:lpstr>
      <vt:lpstr>Z1&amp;Z2 MANOVA</vt:lpstr>
      <vt:lpstr>FACT1&amp;FACT2 MANOVA</vt:lpstr>
      <vt:lpstr>PC1&amp;PC2 MANOVA</vt:lpstr>
      <vt:lpstr>Power</vt:lpstr>
    </vt:vector>
  </TitlesOfParts>
  <Company>Virginia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dc:creator>
  <cp:lastModifiedBy>RAndrews</cp:lastModifiedBy>
  <dcterms:created xsi:type="dcterms:W3CDTF">2005-03-08T00:01:45Z</dcterms:created>
  <dcterms:modified xsi:type="dcterms:W3CDTF">2018-03-28T20:49:23Z</dcterms:modified>
</cp:coreProperties>
</file>