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rews\Documents\1_MGMT_632\KKNR5th_lectures\"/>
    </mc:Choice>
  </mc:AlternateContent>
  <bookViews>
    <workbookView xWindow="1410" yWindow="45" windowWidth="10515" windowHeight="7740"/>
  </bookViews>
  <sheets>
    <sheet name="Old Faithful" sheetId="12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K44" i="12" l="1"/>
  <c r="L44" i="12"/>
  <c r="K45" i="12"/>
  <c r="L45" i="12"/>
  <c r="J45" i="12"/>
  <c r="J44" i="12"/>
  <c r="D25" i="12" l="1"/>
  <c r="F24" i="12"/>
  <c r="F23" i="12"/>
  <c r="F22" i="12"/>
  <c r="G21" i="12"/>
  <c r="F21" i="12"/>
  <c r="F20" i="12"/>
  <c r="F19" i="12"/>
  <c r="F18" i="12"/>
  <c r="G17" i="12"/>
  <c r="F17" i="12"/>
  <c r="F16" i="12"/>
  <c r="F15" i="12"/>
  <c r="F14" i="12"/>
  <c r="G13" i="12"/>
  <c r="F13" i="12"/>
  <c r="F12" i="12"/>
  <c r="F11" i="12"/>
  <c r="F10" i="12"/>
  <c r="G9" i="12"/>
  <c r="F9" i="12"/>
  <c r="F8" i="12"/>
  <c r="F7" i="12"/>
  <c r="F6" i="12"/>
  <c r="G5" i="12"/>
  <c r="F5" i="12"/>
  <c r="F4" i="12"/>
  <c r="F3" i="12"/>
  <c r="G3" i="12" l="1"/>
  <c r="H3" i="12" s="1"/>
  <c r="I3" i="12" s="1"/>
  <c r="H5" i="12"/>
  <c r="I5" i="12" s="1"/>
  <c r="G7" i="12"/>
  <c r="H7" i="12" s="1"/>
  <c r="I7" i="12" s="1"/>
  <c r="H9" i="12"/>
  <c r="I9" i="12" s="1"/>
  <c r="G11" i="12"/>
  <c r="H11" i="12" s="1"/>
  <c r="I11" i="12" s="1"/>
  <c r="H13" i="12"/>
  <c r="I13" i="12" s="1"/>
  <c r="G15" i="12"/>
  <c r="H15" i="12" s="1"/>
  <c r="I15" i="12" s="1"/>
  <c r="H17" i="12"/>
  <c r="I17" i="12" s="1"/>
  <c r="G19" i="12"/>
  <c r="H19" i="12" s="1"/>
  <c r="I19" i="12" s="1"/>
  <c r="H21" i="12"/>
  <c r="I21" i="12" s="1"/>
  <c r="G23" i="12"/>
  <c r="H23" i="12" s="1"/>
  <c r="I23" i="12" s="1"/>
  <c r="G4" i="12"/>
  <c r="H4" i="12" s="1"/>
  <c r="I4" i="12" s="1"/>
  <c r="G6" i="12"/>
  <c r="H6" i="12" s="1"/>
  <c r="I6" i="12" s="1"/>
  <c r="G8" i="12"/>
  <c r="H8" i="12" s="1"/>
  <c r="I8" i="12" s="1"/>
  <c r="G10" i="12"/>
  <c r="H10" i="12" s="1"/>
  <c r="I10" i="12" s="1"/>
  <c r="G12" i="12"/>
  <c r="H12" i="12" s="1"/>
  <c r="I12" i="12" s="1"/>
  <c r="G14" i="12"/>
  <c r="H14" i="12" s="1"/>
  <c r="I14" i="12" s="1"/>
  <c r="G16" i="12"/>
  <c r="H16" i="12" s="1"/>
  <c r="I16" i="12" s="1"/>
  <c r="G18" i="12"/>
  <c r="H18" i="12" s="1"/>
  <c r="I18" i="12" s="1"/>
  <c r="G20" i="12"/>
  <c r="H20" i="12" s="1"/>
  <c r="I20" i="12" s="1"/>
  <c r="G22" i="12"/>
  <c r="H22" i="12" s="1"/>
  <c r="I22" i="12" s="1"/>
  <c r="G24" i="12"/>
  <c r="H24" i="12" s="1"/>
  <c r="I24" i="12" s="1"/>
  <c r="J23" i="12" l="1"/>
  <c r="J20" i="12"/>
  <c r="J19" i="12"/>
  <c r="J16" i="12"/>
  <c r="J15" i="12"/>
  <c r="J12" i="12"/>
  <c r="J11" i="12"/>
  <c r="J8" i="12"/>
  <c r="J7" i="12"/>
  <c r="J4" i="12"/>
  <c r="J3" i="12"/>
  <c r="J22" i="12"/>
  <c r="J21" i="12"/>
  <c r="J18" i="12"/>
  <c r="J17" i="12"/>
  <c r="J14" i="12"/>
  <c r="J13" i="12"/>
  <c r="J10" i="12"/>
  <c r="J9" i="12"/>
  <c r="J6" i="12"/>
  <c r="J5" i="12"/>
  <c r="K23" i="12"/>
  <c r="L23" i="12" s="1"/>
  <c r="M23" i="12"/>
  <c r="M6" i="12" l="1"/>
  <c r="K6" i="12"/>
  <c r="L6" i="12" s="1"/>
  <c r="M10" i="12"/>
  <c r="K10" i="12"/>
  <c r="L10" i="12" s="1"/>
  <c r="M14" i="12"/>
  <c r="K14" i="12"/>
  <c r="L14" i="12" s="1"/>
  <c r="M18" i="12"/>
  <c r="K18" i="12"/>
  <c r="L18" i="12" s="1"/>
  <c r="M22" i="12"/>
  <c r="K22" i="12"/>
  <c r="L22" i="12" s="1"/>
  <c r="M4" i="12"/>
  <c r="K4" i="12"/>
  <c r="L4" i="12" s="1"/>
  <c r="M8" i="12"/>
  <c r="K8" i="12"/>
  <c r="L8" i="12" s="1"/>
  <c r="M12" i="12"/>
  <c r="K12" i="12"/>
  <c r="L12" i="12" s="1"/>
  <c r="M16" i="12"/>
  <c r="K16" i="12"/>
  <c r="L16" i="12" s="1"/>
  <c r="M20" i="12"/>
  <c r="K20" i="12"/>
  <c r="L20" i="12" s="1"/>
  <c r="K5" i="12"/>
  <c r="L5" i="12" s="1"/>
  <c r="M5" i="12"/>
  <c r="K9" i="12"/>
  <c r="L9" i="12" s="1"/>
  <c r="M9" i="12"/>
  <c r="K13" i="12"/>
  <c r="L13" i="12" s="1"/>
  <c r="M13" i="12"/>
  <c r="K17" i="12"/>
  <c r="L17" i="12" s="1"/>
  <c r="M17" i="12"/>
  <c r="K21" i="12"/>
  <c r="L21" i="12" s="1"/>
  <c r="M21" i="12"/>
  <c r="K3" i="12"/>
  <c r="L3" i="12" s="1"/>
  <c r="M3" i="12"/>
  <c r="K7" i="12"/>
  <c r="L7" i="12" s="1"/>
  <c r="M7" i="12"/>
  <c r="K11" i="12"/>
  <c r="L11" i="12" s="1"/>
  <c r="M11" i="12"/>
  <c r="K15" i="12"/>
  <c r="L15" i="12" s="1"/>
  <c r="M15" i="12"/>
  <c r="K19" i="12"/>
  <c r="L19" i="12" s="1"/>
  <c r="M19" i="12"/>
</calcChain>
</file>

<file path=xl/sharedStrings.xml><?xml version="1.0" encoding="utf-8"?>
<sst xmlns="http://schemas.openxmlformats.org/spreadsheetml/2006/main" count="79" uniqueCount="70">
  <si>
    <t>Mean</t>
  </si>
  <si>
    <t>In-class download from http://geysertimes.org/getGeyserInfoChart.php for Old Faithful</t>
  </si>
  <si>
    <t>Date+Time</t>
  </si>
  <si>
    <t>Eruption</t>
  </si>
  <si>
    <t>Duration</t>
  </si>
  <si>
    <t>Interval</t>
  </si>
  <si>
    <t>Minutes</t>
  </si>
  <si>
    <t>Excel Time</t>
  </si>
  <si>
    <t>Number</t>
  </si>
  <si>
    <t>Days</t>
  </si>
  <si>
    <t>Hours</t>
  </si>
  <si>
    <t>Custom</t>
  </si>
  <si>
    <t>27 Aug 2014 @ 1859 wc long</t>
  </si>
  <si>
    <t>1h 35m</t>
  </si>
  <si>
    <t>27 Aug 2014 @ 1724 wc long</t>
  </si>
  <si>
    <t>1h 24m</t>
  </si>
  <si>
    <t>27 Aug 2014 @ 1600 wc long</t>
  </si>
  <si>
    <t>1h 38m</t>
  </si>
  <si>
    <t>27 Aug 2014 @ 1422 long</t>
  </si>
  <si>
    <t>27 Aug 2014 @ 1258 ie wc long</t>
  </si>
  <si>
    <t>1h 36m</t>
  </si>
  <si>
    <t>27 Aug 2014 @ 1122 wc long</t>
  </si>
  <si>
    <t>1h 29m</t>
  </si>
  <si>
    <t>27 Aug 2014 @ 0953 wc</t>
  </si>
  <si>
    <t>1h 26m</t>
  </si>
  <si>
    <t>27 Aug 2014 @ 0827 wc long</t>
  </si>
  <si>
    <t>1h 31m</t>
  </si>
  <si>
    <t>27 Aug 2014 @ 0656 long</t>
  </si>
  <si>
    <t>6h 34m</t>
  </si>
  <si>
    <t>27 Aug 2014 @ 0022 wc</t>
  </si>
  <si>
    <t>1h 32m</t>
  </si>
  <si>
    <t>26 Aug 2014 @ 2250 wc</t>
  </si>
  <si>
    <t>1h 25m</t>
  </si>
  <si>
    <t>26 Aug 2014 @ 2125 wc</t>
  </si>
  <si>
    <t>1h 37m</t>
  </si>
  <si>
    <t>26 Aug 2014 @ 1948 wc</t>
  </si>
  <si>
    <t>1h 30m</t>
  </si>
  <si>
    <t>26 Aug 2014 @ 1818</t>
  </si>
  <si>
    <t>26 Aug 2014 @ 1642 wc long</t>
  </si>
  <si>
    <t>26 Aug 2014 @ 1511 wc long</t>
  </si>
  <si>
    <t>1h 42m</t>
  </si>
  <si>
    <t>26 Aug 2014 @ 1329 wc long</t>
  </si>
  <si>
    <t>1h 28m</t>
  </si>
  <si>
    <t>26 Aug 2014 @ 1201 wc long</t>
  </si>
  <si>
    <t>1h 27m</t>
  </si>
  <si>
    <t>26 Aug 2014 @ 1034 wc long</t>
  </si>
  <si>
    <t>26 Aug 2014 @ 0902 wc</t>
  </si>
  <si>
    <t>26 Aug 2014 @ 0726 ie wc</t>
  </si>
  <si>
    <t>26 Aug 2014 @ 0558</t>
  </si>
  <si>
    <t>I asked the class to use these data to calculate a confidence interval the mean of the interval between eruptions of Old Faithful.</t>
  </si>
  <si>
    <t xml:space="preserve">Interval between eruptions expressed in </t>
  </si>
  <si>
    <t>Minute</t>
  </si>
  <si>
    <t>Hour</t>
  </si>
  <si>
    <t>Excel Date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</si>
  <si>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</si>
  <si>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</si>
  <si>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</si>
  <si>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</si>
  <si>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</si>
  <si>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</si>
  <si>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</si>
  <si>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</si>
  <si>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</si>
  <si>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</si>
  <si>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</si>
  <si>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</si>
  <si>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Level(95.0%)</t>
  </si>
  <si>
    <t>95% Upper Limit</t>
  </si>
  <si>
    <t>95% Lower Limit</t>
  </si>
  <si>
    <t>2400 notation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</si>
</sst>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sz val="10"/>
      <color rgb="FF0000FF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Alignment="1">
      <alignment horizontal="center"/>
    </xf>
    <xf numFmtId="0" fontId="2" fillId="0" borderId="0" xfId="1" applyFont="1"/>
    <xf numFmtId="15" fontId="1" fillId="0" borderId="0" xfId="1" applyNumberFormat="1"/>
    <xf numFmtId="0" fontId="1" fillId="0" borderId="0" xfId="1" applyNumberFormat="1"/>
    <xf numFmtId="15" fontId="1" fillId="0" borderId="1" xfId="1" applyNumberFormat="1" applyBorder="1"/>
    <xf numFmtId="0" fontId="3" fillId="0" borderId="0" xfId="1" applyNumberFormat="1" applyFont="1"/>
    <xf numFmtId="0" fontId="4" fillId="0" borderId="0" xfId="1" applyFont="1"/>
    <xf numFmtId="0" fontId="1" fillId="0" borderId="0" xfId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center"/>
    </xf>
    <xf numFmtId="164" fontId="5" fillId="0" borderId="0" xfId="1" applyNumberFormat="1" applyFont="1"/>
    <xf numFmtId="0" fontId="6" fillId="0" borderId="0" xfId="1" applyFont="1" applyAlignment="1">
      <alignment horizontal="center"/>
    </xf>
    <xf numFmtId="0" fontId="0" fillId="0" borderId="0" xfId="0" applyFill="1" applyBorder="1" applyAlignment="1"/>
    <xf numFmtId="0" fontId="7" fillId="0" borderId="3" xfId="0" applyFont="1" applyFill="1" applyBorder="1" applyAlignment="1">
      <alignment horizontal="centerContinuous"/>
    </xf>
    <xf numFmtId="0" fontId="0" fillId="0" borderId="0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8" fillId="0" borderId="3" xfId="0" applyFont="1" applyFill="1" applyBorder="1" applyAlignment="1">
      <alignment horizontal="centerContinuous"/>
    </xf>
    <xf numFmtId="0" fontId="9" fillId="0" borderId="0" xfId="0" applyFont="1" applyFill="1" applyBorder="1" applyAlignment="1"/>
    <xf numFmtId="0" fontId="9" fillId="0" borderId="2" xfId="0" applyFont="1" applyFill="1" applyBorder="1" applyAlignment="1"/>
    <xf numFmtId="0" fontId="6" fillId="0" borderId="0" xfId="1" applyFont="1"/>
    <xf numFmtId="0" fontId="6" fillId="0" borderId="0" xfId="1" applyFont="1" applyAlignment="1">
      <alignment horizontal="center"/>
    </xf>
    <xf numFmtId="0" fontId="1" fillId="0" borderId="0" xfId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pane ySplit="2" topLeftCell="A3" activePane="bottomLeft" state="frozen"/>
      <selection pane="bottomLeft" activeCell="N26" sqref="N26"/>
    </sheetView>
  </sheetViews>
  <sheetFormatPr defaultRowHeight="12.75" x14ac:dyDescent="0.2"/>
  <cols>
    <col min="1" max="1" width="28.7109375" style="1" customWidth="1"/>
    <col min="2" max="2" width="8" style="1" customWidth="1"/>
    <col min="3" max="3" width="8.140625" style="1" customWidth="1"/>
    <col min="4" max="4" width="12" style="1" customWidth="1"/>
    <col min="5" max="5" width="9.140625" style="1"/>
    <col min="6" max="6" width="4.85546875" style="1" bestFit="1" customWidth="1"/>
    <col min="7" max="7" width="6.5703125" style="1" bestFit="1" customWidth="1"/>
    <col min="8" max="8" width="10.28515625" style="1" customWidth="1"/>
    <col min="9" max="9" width="12.140625" style="1" customWidth="1"/>
    <col min="10" max="11" width="10.28515625" style="12" customWidth="1"/>
    <col min="12" max="12" width="7.85546875" style="12" customWidth="1"/>
    <col min="13" max="13" width="8.7109375" style="12" customWidth="1"/>
    <col min="14" max="257" width="9.140625" style="1"/>
    <col min="258" max="258" width="28.7109375" style="1" customWidth="1"/>
    <col min="259" max="260" width="9.140625" style="1"/>
    <col min="261" max="261" width="12" style="1" customWidth="1"/>
    <col min="262" max="264" width="9.140625" style="1"/>
    <col min="265" max="265" width="10.28515625" style="1" customWidth="1"/>
    <col min="266" max="266" width="13.85546875" style="1" customWidth="1"/>
    <col min="267" max="268" width="9.140625" style="1"/>
    <col min="269" max="269" width="9" style="1" customWidth="1"/>
    <col min="270" max="513" width="9.140625" style="1"/>
    <col min="514" max="514" width="28.7109375" style="1" customWidth="1"/>
    <col min="515" max="516" width="9.140625" style="1"/>
    <col min="517" max="517" width="12" style="1" customWidth="1"/>
    <col min="518" max="520" width="9.140625" style="1"/>
    <col min="521" max="521" width="10.28515625" style="1" customWidth="1"/>
    <col min="522" max="522" width="13.85546875" style="1" customWidth="1"/>
    <col min="523" max="524" width="9.140625" style="1"/>
    <col min="525" max="525" width="9" style="1" customWidth="1"/>
    <col min="526" max="769" width="9.140625" style="1"/>
    <col min="770" max="770" width="28.7109375" style="1" customWidth="1"/>
    <col min="771" max="772" width="9.140625" style="1"/>
    <col min="773" max="773" width="12" style="1" customWidth="1"/>
    <col min="774" max="776" width="9.140625" style="1"/>
    <col min="777" max="777" width="10.28515625" style="1" customWidth="1"/>
    <col min="778" max="778" width="13.85546875" style="1" customWidth="1"/>
    <col min="779" max="780" width="9.140625" style="1"/>
    <col min="781" max="781" width="9" style="1" customWidth="1"/>
    <col min="782" max="1025" width="9.140625" style="1"/>
    <col min="1026" max="1026" width="28.7109375" style="1" customWidth="1"/>
    <col min="1027" max="1028" width="9.140625" style="1"/>
    <col min="1029" max="1029" width="12" style="1" customWidth="1"/>
    <col min="1030" max="1032" width="9.140625" style="1"/>
    <col min="1033" max="1033" width="10.28515625" style="1" customWidth="1"/>
    <col min="1034" max="1034" width="13.85546875" style="1" customWidth="1"/>
    <col min="1035" max="1036" width="9.140625" style="1"/>
    <col min="1037" max="1037" width="9" style="1" customWidth="1"/>
    <col min="1038" max="1281" width="9.140625" style="1"/>
    <col min="1282" max="1282" width="28.7109375" style="1" customWidth="1"/>
    <col min="1283" max="1284" width="9.140625" style="1"/>
    <col min="1285" max="1285" width="12" style="1" customWidth="1"/>
    <col min="1286" max="1288" width="9.140625" style="1"/>
    <col min="1289" max="1289" width="10.28515625" style="1" customWidth="1"/>
    <col min="1290" max="1290" width="13.85546875" style="1" customWidth="1"/>
    <col min="1291" max="1292" width="9.140625" style="1"/>
    <col min="1293" max="1293" width="9" style="1" customWidth="1"/>
    <col min="1294" max="1537" width="9.140625" style="1"/>
    <col min="1538" max="1538" width="28.7109375" style="1" customWidth="1"/>
    <col min="1539" max="1540" width="9.140625" style="1"/>
    <col min="1541" max="1541" width="12" style="1" customWidth="1"/>
    <col min="1542" max="1544" width="9.140625" style="1"/>
    <col min="1545" max="1545" width="10.28515625" style="1" customWidth="1"/>
    <col min="1546" max="1546" width="13.85546875" style="1" customWidth="1"/>
    <col min="1547" max="1548" width="9.140625" style="1"/>
    <col min="1549" max="1549" width="9" style="1" customWidth="1"/>
    <col min="1550" max="1793" width="9.140625" style="1"/>
    <col min="1794" max="1794" width="28.7109375" style="1" customWidth="1"/>
    <col min="1795" max="1796" width="9.140625" style="1"/>
    <col min="1797" max="1797" width="12" style="1" customWidth="1"/>
    <col min="1798" max="1800" width="9.140625" style="1"/>
    <col min="1801" max="1801" width="10.28515625" style="1" customWidth="1"/>
    <col min="1802" max="1802" width="13.85546875" style="1" customWidth="1"/>
    <col min="1803" max="1804" width="9.140625" style="1"/>
    <col min="1805" max="1805" width="9" style="1" customWidth="1"/>
    <col min="1806" max="2049" width="9.140625" style="1"/>
    <col min="2050" max="2050" width="28.7109375" style="1" customWidth="1"/>
    <col min="2051" max="2052" width="9.140625" style="1"/>
    <col min="2053" max="2053" width="12" style="1" customWidth="1"/>
    <col min="2054" max="2056" width="9.140625" style="1"/>
    <col min="2057" max="2057" width="10.28515625" style="1" customWidth="1"/>
    <col min="2058" max="2058" width="13.85546875" style="1" customWidth="1"/>
    <col min="2059" max="2060" width="9.140625" style="1"/>
    <col min="2061" max="2061" width="9" style="1" customWidth="1"/>
    <col min="2062" max="2305" width="9.140625" style="1"/>
    <col min="2306" max="2306" width="28.7109375" style="1" customWidth="1"/>
    <col min="2307" max="2308" width="9.140625" style="1"/>
    <col min="2309" max="2309" width="12" style="1" customWidth="1"/>
    <col min="2310" max="2312" width="9.140625" style="1"/>
    <col min="2313" max="2313" width="10.28515625" style="1" customWidth="1"/>
    <col min="2314" max="2314" width="13.85546875" style="1" customWidth="1"/>
    <col min="2315" max="2316" width="9.140625" style="1"/>
    <col min="2317" max="2317" width="9" style="1" customWidth="1"/>
    <col min="2318" max="2561" width="9.140625" style="1"/>
    <col min="2562" max="2562" width="28.7109375" style="1" customWidth="1"/>
    <col min="2563" max="2564" width="9.140625" style="1"/>
    <col min="2565" max="2565" width="12" style="1" customWidth="1"/>
    <col min="2566" max="2568" width="9.140625" style="1"/>
    <col min="2569" max="2569" width="10.28515625" style="1" customWidth="1"/>
    <col min="2570" max="2570" width="13.85546875" style="1" customWidth="1"/>
    <col min="2571" max="2572" width="9.140625" style="1"/>
    <col min="2573" max="2573" width="9" style="1" customWidth="1"/>
    <col min="2574" max="2817" width="9.140625" style="1"/>
    <col min="2818" max="2818" width="28.7109375" style="1" customWidth="1"/>
    <col min="2819" max="2820" width="9.140625" style="1"/>
    <col min="2821" max="2821" width="12" style="1" customWidth="1"/>
    <col min="2822" max="2824" width="9.140625" style="1"/>
    <col min="2825" max="2825" width="10.28515625" style="1" customWidth="1"/>
    <col min="2826" max="2826" width="13.85546875" style="1" customWidth="1"/>
    <col min="2827" max="2828" width="9.140625" style="1"/>
    <col min="2829" max="2829" width="9" style="1" customWidth="1"/>
    <col min="2830" max="3073" width="9.140625" style="1"/>
    <col min="3074" max="3074" width="28.7109375" style="1" customWidth="1"/>
    <col min="3075" max="3076" width="9.140625" style="1"/>
    <col min="3077" max="3077" width="12" style="1" customWidth="1"/>
    <col min="3078" max="3080" width="9.140625" style="1"/>
    <col min="3081" max="3081" width="10.28515625" style="1" customWidth="1"/>
    <col min="3082" max="3082" width="13.85546875" style="1" customWidth="1"/>
    <col min="3083" max="3084" width="9.140625" style="1"/>
    <col min="3085" max="3085" width="9" style="1" customWidth="1"/>
    <col min="3086" max="3329" width="9.140625" style="1"/>
    <col min="3330" max="3330" width="28.7109375" style="1" customWidth="1"/>
    <col min="3331" max="3332" width="9.140625" style="1"/>
    <col min="3333" max="3333" width="12" style="1" customWidth="1"/>
    <col min="3334" max="3336" width="9.140625" style="1"/>
    <col min="3337" max="3337" width="10.28515625" style="1" customWidth="1"/>
    <col min="3338" max="3338" width="13.85546875" style="1" customWidth="1"/>
    <col min="3339" max="3340" width="9.140625" style="1"/>
    <col min="3341" max="3341" width="9" style="1" customWidth="1"/>
    <col min="3342" max="3585" width="9.140625" style="1"/>
    <col min="3586" max="3586" width="28.7109375" style="1" customWidth="1"/>
    <col min="3587" max="3588" width="9.140625" style="1"/>
    <col min="3589" max="3589" width="12" style="1" customWidth="1"/>
    <col min="3590" max="3592" width="9.140625" style="1"/>
    <col min="3593" max="3593" width="10.28515625" style="1" customWidth="1"/>
    <col min="3594" max="3594" width="13.85546875" style="1" customWidth="1"/>
    <col min="3595" max="3596" width="9.140625" style="1"/>
    <col min="3597" max="3597" width="9" style="1" customWidth="1"/>
    <col min="3598" max="3841" width="9.140625" style="1"/>
    <col min="3842" max="3842" width="28.7109375" style="1" customWidth="1"/>
    <col min="3843" max="3844" width="9.140625" style="1"/>
    <col min="3845" max="3845" width="12" style="1" customWidth="1"/>
    <col min="3846" max="3848" width="9.140625" style="1"/>
    <col min="3849" max="3849" width="10.28515625" style="1" customWidth="1"/>
    <col min="3850" max="3850" width="13.85546875" style="1" customWidth="1"/>
    <col min="3851" max="3852" width="9.140625" style="1"/>
    <col min="3853" max="3853" width="9" style="1" customWidth="1"/>
    <col min="3854" max="4097" width="9.140625" style="1"/>
    <col min="4098" max="4098" width="28.7109375" style="1" customWidth="1"/>
    <col min="4099" max="4100" width="9.140625" style="1"/>
    <col min="4101" max="4101" width="12" style="1" customWidth="1"/>
    <col min="4102" max="4104" width="9.140625" style="1"/>
    <col min="4105" max="4105" width="10.28515625" style="1" customWidth="1"/>
    <col min="4106" max="4106" width="13.85546875" style="1" customWidth="1"/>
    <col min="4107" max="4108" width="9.140625" style="1"/>
    <col min="4109" max="4109" width="9" style="1" customWidth="1"/>
    <col min="4110" max="4353" width="9.140625" style="1"/>
    <col min="4354" max="4354" width="28.7109375" style="1" customWidth="1"/>
    <col min="4355" max="4356" width="9.140625" style="1"/>
    <col min="4357" max="4357" width="12" style="1" customWidth="1"/>
    <col min="4358" max="4360" width="9.140625" style="1"/>
    <col min="4361" max="4361" width="10.28515625" style="1" customWidth="1"/>
    <col min="4362" max="4362" width="13.85546875" style="1" customWidth="1"/>
    <col min="4363" max="4364" width="9.140625" style="1"/>
    <col min="4365" max="4365" width="9" style="1" customWidth="1"/>
    <col min="4366" max="4609" width="9.140625" style="1"/>
    <col min="4610" max="4610" width="28.7109375" style="1" customWidth="1"/>
    <col min="4611" max="4612" width="9.140625" style="1"/>
    <col min="4613" max="4613" width="12" style="1" customWidth="1"/>
    <col min="4614" max="4616" width="9.140625" style="1"/>
    <col min="4617" max="4617" width="10.28515625" style="1" customWidth="1"/>
    <col min="4618" max="4618" width="13.85546875" style="1" customWidth="1"/>
    <col min="4619" max="4620" width="9.140625" style="1"/>
    <col min="4621" max="4621" width="9" style="1" customWidth="1"/>
    <col min="4622" max="4865" width="9.140625" style="1"/>
    <col min="4866" max="4866" width="28.7109375" style="1" customWidth="1"/>
    <col min="4867" max="4868" width="9.140625" style="1"/>
    <col min="4869" max="4869" width="12" style="1" customWidth="1"/>
    <col min="4870" max="4872" width="9.140625" style="1"/>
    <col min="4873" max="4873" width="10.28515625" style="1" customWidth="1"/>
    <col min="4874" max="4874" width="13.85546875" style="1" customWidth="1"/>
    <col min="4875" max="4876" width="9.140625" style="1"/>
    <col min="4877" max="4877" width="9" style="1" customWidth="1"/>
    <col min="4878" max="5121" width="9.140625" style="1"/>
    <col min="5122" max="5122" width="28.7109375" style="1" customWidth="1"/>
    <col min="5123" max="5124" width="9.140625" style="1"/>
    <col min="5125" max="5125" width="12" style="1" customWidth="1"/>
    <col min="5126" max="5128" width="9.140625" style="1"/>
    <col min="5129" max="5129" width="10.28515625" style="1" customWidth="1"/>
    <col min="5130" max="5130" width="13.85546875" style="1" customWidth="1"/>
    <col min="5131" max="5132" width="9.140625" style="1"/>
    <col min="5133" max="5133" width="9" style="1" customWidth="1"/>
    <col min="5134" max="5377" width="9.140625" style="1"/>
    <col min="5378" max="5378" width="28.7109375" style="1" customWidth="1"/>
    <col min="5379" max="5380" width="9.140625" style="1"/>
    <col min="5381" max="5381" width="12" style="1" customWidth="1"/>
    <col min="5382" max="5384" width="9.140625" style="1"/>
    <col min="5385" max="5385" width="10.28515625" style="1" customWidth="1"/>
    <col min="5386" max="5386" width="13.85546875" style="1" customWidth="1"/>
    <col min="5387" max="5388" width="9.140625" style="1"/>
    <col min="5389" max="5389" width="9" style="1" customWidth="1"/>
    <col min="5390" max="5633" width="9.140625" style="1"/>
    <col min="5634" max="5634" width="28.7109375" style="1" customWidth="1"/>
    <col min="5635" max="5636" width="9.140625" style="1"/>
    <col min="5637" max="5637" width="12" style="1" customWidth="1"/>
    <col min="5638" max="5640" width="9.140625" style="1"/>
    <col min="5641" max="5641" width="10.28515625" style="1" customWidth="1"/>
    <col min="5642" max="5642" width="13.85546875" style="1" customWidth="1"/>
    <col min="5643" max="5644" width="9.140625" style="1"/>
    <col min="5645" max="5645" width="9" style="1" customWidth="1"/>
    <col min="5646" max="5889" width="9.140625" style="1"/>
    <col min="5890" max="5890" width="28.7109375" style="1" customWidth="1"/>
    <col min="5891" max="5892" width="9.140625" style="1"/>
    <col min="5893" max="5893" width="12" style="1" customWidth="1"/>
    <col min="5894" max="5896" width="9.140625" style="1"/>
    <col min="5897" max="5897" width="10.28515625" style="1" customWidth="1"/>
    <col min="5898" max="5898" width="13.85546875" style="1" customWidth="1"/>
    <col min="5899" max="5900" width="9.140625" style="1"/>
    <col min="5901" max="5901" width="9" style="1" customWidth="1"/>
    <col min="5902" max="6145" width="9.140625" style="1"/>
    <col min="6146" max="6146" width="28.7109375" style="1" customWidth="1"/>
    <col min="6147" max="6148" width="9.140625" style="1"/>
    <col min="6149" max="6149" width="12" style="1" customWidth="1"/>
    <col min="6150" max="6152" width="9.140625" style="1"/>
    <col min="6153" max="6153" width="10.28515625" style="1" customWidth="1"/>
    <col min="6154" max="6154" width="13.85546875" style="1" customWidth="1"/>
    <col min="6155" max="6156" width="9.140625" style="1"/>
    <col min="6157" max="6157" width="9" style="1" customWidth="1"/>
    <col min="6158" max="6401" width="9.140625" style="1"/>
    <col min="6402" max="6402" width="28.7109375" style="1" customWidth="1"/>
    <col min="6403" max="6404" width="9.140625" style="1"/>
    <col min="6405" max="6405" width="12" style="1" customWidth="1"/>
    <col min="6406" max="6408" width="9.140625" style="1"/>
    <col min="6409" max="6409" width="10.28515625" style="1" customWidth="1"/>
    <col min="6410" max="6410" width="13.85546875" style="1" customWidth="1"/>
    <col min="6411" max="6412" width="9.140625" style="1"/>
    <col min="6413" max="6413" width="9" style="1" customWidth="1"/>
    <col min="6414" max="6657" width="9.140625" style="1"/>
    <col min="6658" max="6658" width="28.7109375" style="1" customWidth="1"/>
    <col min="6659" max="6660" width="9.140625" style="1"/>
    <col min="6661" max="6661" width="12" style="1" customWidth="1"/>
    <col min="6662" max="6664" width="9.140625" style="1"/>
    <col min="6665" max="6665" width="10.28515625" style="1" customWidth="1"/>
    <col min="6666" max="6666" width="13.85546875" style="1" customWidth="1"/>
    <col min="6667" max="6668" width="9.140625" style="1"/>
    <col min="6669" max="6669" width="9" style="1" customWidth="1"/>
    <col min="6670" max="6913" width="9.140625" style="1"/>
    <col min="6914" max="6914" width="28.7109375" style="1" customWidth="1"/>
    <col min="6915" max="6916" width="9.140625" style="1"/>
    <col min="6917" max="6917" width="12" style="1" customWidth="1"/>
    <col min="6918" max="6920" width="9.140625" style="1"/>
    <col min="6921" max="6921" width="10.28515625" style="1" customWidth="1"/>
    <col min="6922" max="6922" width="13.85546875" style="1" customWidth="1"/>
    <col min="6923" max="6924" width="9.140625" style="1"/>
    <col min="6925" max="6925" width="9" style="1" customWidth="1"/>
    <col min="6926" max="7169" width="9.140625" style="1"/>
    <col min="7170" max="7170" width="28.7109375" style="1" customWidth="1"/>
    <col min="7171" max="7172" width="9.140625" style="1"/>
    <col min="7173" max="7173" width="12" style="1" customWidth="1"/>
    <col min="7174" max="7176" width="9.140625" style="1"/>
    <col min="7177" max="7177" width="10.28515625" style="1" customWidth="1"/>
    <col min="7178" max="7178" width="13.85546875" style="1" customWidth="1"/>
    <col min="7179" max="7180" width="9.140625" style="1"/>
    <col min="7181" max="7181" width="9" style="1" customWidth="1"/>
    <col min="7182" max="7425" width="9.140625" style="1"/>
    <col min="7426" max="7426" width="28.7109375" style="1" customWidth="1"/>
    <col min="7427" max="7428" width="9.140625" style="1"/>
    <col min="7429" max="7429" width="12" style="1" customWidth="1"/>
    <col min="7430" max="7432" width="9.140625" style="1"/>
    <col min="7433" max="7433" width="10.28515625" style="1" customWidth="1"/>
    <col min="7434" max="7434" width="13.85546875" style="1" customWidth="1"/>
    <col min="7435" max="7436" width="9.140625" style="1"/>
    <col min="7437" max="7437" width="9" style="1" customWidth="1"/>
    <col min="7438" max="7681" width="9.140625" style="1"/>
    <col min="7682" max="7682" width="28.7109375" style="1" customWidth="1"/>
    <col min="7683" max="7684" width="9.140625" style="1"/>
    <col min="7685" max="7685" width="12" style="1" customWidth="1"/>
    <col min="7686" max="7688" width="9.140625" style="1"/>
    <col min="7689" max="7689" width="10.28515625" style="1" customWidth="1"/>
    <col min="7690" max="7690" width="13.85546875" style="1" customWidth="1"/>
    <col min="7691" max="7692" width="9.140625" style="1"/>
    <col min="7693" max="7693" width="9" style="1" customWidth="1"/>
    <col min="7694" max="7937" width="9.140625" style="1"/>
    <col min="7938" max="7938" width="28.7109375" style="1" customWidth="1"/>
    <col min="7939" max="7940" width="9.140625" style="1"/>
    <col min="7941" max="7941" width="12" style="1" customWidth="1"/>
    <col min="7942" max="7944" width="9.140625" style="1"/>
    <col min="7945" max="7945" width="10.28515625" style="1" customWidth="1"/>
    <col min="7946" max="7946" width="13.85546875" style="1" customWidth="1"/>
    <col min="7947" max="7948" width="9.140625" style="1"/>
    <col min="7949" max="7949" width="9" style="1" customWidth="1"/>
    <col min="7950" max="8193" width="9.140625" style="1"/>
    <col min="8194" max="8194" width="28.7109375" style="1" customWidth="1"/>
    <col min="8195" max="8196" width="9.140625" style="1"/>
    <col min="8197" max="8197" width="12" style="1" customWidth="1"/>
    <col min="8198" max="8200" width="9.140625" style="1"/>
    <col min="8201" max="8201" width="10.28515625" style="1" customWidth="1"/>
    <col min="8202" max="8202" width="13.85546875" style="1" customWidth="1"/>
    <col min="8203" max="8204" width="9.140625" style="1"/>
    <col min="8205" max="8205" width="9" style="1" customWidth="1"/>
    <col min="8206" max="8449" width="9.140625" style="1"/>
    <col min="8450" max="8450" width="28.7109375" style="1" customWidth="1"/>
    <col min="8451" max="8452" width="9.140625" style="1"/>
    <col min="8453" max="8453" width="12" style="1" customWidth="1"/>
    <col min="8454" max="8456" width="9.140625" style="1"/>
    <col min="8457" max="8457" width="10.28515625" style="1" customWidth="1"/>
    <col min="8458" max="8458" width="13.85546875" style="1" customWidth="1"/>
    <col min="8459" max="8460" width="9.140625" style="1"/>
    <col min="8461" max="8461" width="9" style="1" customWidth="1"/>
    <col min="8462" max="8705" width="9.140625" style="1"/>
    <col min="8706" max="8706" width="28.7109375" style="1" customWidth="1"/>
    <col min="8707" max="8708" width="9.140625" style="1"/>
    <col min="8709" max="8709" width="12" style="1" customWidth="1"/>
    <col min="8710" max="8712" width="9.140625" style="1"/>
    <col min="8713" max="8713" width="10.28515625" style="1" customWidth="1"/>
    <col min="8714" max="8714" width="13.85546875" style="1" customWidth="1"/>
    <col min="8715" max="8716" width="9.140625" style="1"/>
    <col min="8717" max="8717" width="9" style="1" customWidth="1"/>
    <col min="8718" max="8961" width="9.140625" style="1"/>
    <col min="8962" max="8962" width="28.7109375" style="1" customWidth="1"/>
    <col min="8963" max="8964" width="9.140625" style="1"/>
    <col min="8965" max="8965" width="12" style="1" customWidth="1"/>
    <col min="8966" max="8968" width="9.140625" style="1"/>
    <col min="8969" max="8969" width="10.28515625" style="1" customWidth="1"/>
    <col min="8970" max="8970" width="13.85546875" style="1" customWidth="1"/>
    <col min="8971" max="8972" width="9.140625" style="1"/>
    <col min="8973" max="8973" width="9" style="1" customWidth="1"/>
    <col min="8974" max="9217" width="9.140625" style="1"/>
    <col min="9218" max="9218" width="28.7109375" style="1" customWidth="1"/>
    <col min="9219" max="9220" width="9.140625" style="1"/>
    <col min="9221" max="9221" width="12" style="1" customWidth="1"/>
    <col min="9222" max="9224" width="9.140625" style="1"/>
    <col min="9225" max="9225" width="10.28515625" style="1" customWidth="1"/>
    <col min="9226" max="9226" width="13.85546875" style="1" customWidth="1"/>
    <col min="9227" max="9228" width="9.140625" style="1"/>
    <col min="9229" max="9229" width="9" style="1" customWidth="1"/>
    <col min="9230" max="9473" width="9.140625" style="1"/>
    <col min="9474" max="9474" width="28.7109375" style="1" customWidth="1"/>
    <col min="9475" max="9476" width="9.140625" style="1"/>
    <col min="9477" max="9477" width="12" style="1" customWidth="1"/>
    <col min="9478" max="9480" width="9.140625" style="1"/>
    <col min="9481" max="9481" width="10.28515625" style="1" customWidth="1"/>
    <col min="9482" max="9482" width="13.85546875" style="1" customWidth="1"/>
    <col min="9483" max="9484" width="9.140625" style="1"/>
    <col min="9485" max="9485" width="9" style="1" customWidth="1"/>
    <col min="9486" max="9729" width="9.140625" style="1"/>
    <col min="9730" max="9730" width="28.7109375" style="1" customWidth="1"/>
    <col min="9731" max="9732" width="9.140625" style="1"/>
    <col min="9733" max="9733" width="12" style="1" customWidth="1"/>
    <col min="9734" max="9736" width="9.140625" style="1"/>
    <col min="9737" max="9737" width="10.28515625" style="1" customWidth="1"/>
    <col min="9738" max="9738" width="13.85546875" style="1" customWidth="1"/>
    <col min="9739" max="9740" width="9.140625" style="1"/>
    <col min="9741" max="9741" width="9" style="1" customWidth="1"/>
    <col min="9742" max="9985" width="9.140625" style="1"/>
    <col min="9986" max="9986" width="28.7109375" style="1" customWidth="1"/>
    <col min="9987" max="9988" width="9.140625" style="1"/>
    <col min="9989" max="9989" width="12" style="1" customWidth="1"/>
    <col min="9990" max="9992" width="9.140625" style="1"/>
    <col min="9993" max="9993" width="10.28515625" style="1" customWidth="1"/>
    <col min="9994" max="9994" width="13.85546875" style="1" customWidth="1"/>
    <col min="9995" max="9996" width="9.140625" style="1"/>
    <col min="9997" max="9997" width="9" style="1" customWidth="1"/>
    <col min="9998" max="10241" width="9.140625" style="1"/>
    <col min="10242" max="10242" width="28.7109375" style="1" customWidth="1"/>
    <col min="10243" max="10244" width="9.140625" style="1"/>
    <col min="10245" max="10245" width="12" style="1" customWidth="1"/>
    <col min="10246" max="10248" width="9.140625" style="1"/>
    <col min="10249" max="10249" width="10.28515625" style="1" customWidth="1"/>
    <col min="10250" max="10250" width="13.85546875" style="1" customWidth="1"/>
    <col min="10251" max="10252" width="9.140625" style="1"/>
    <col min="10253" max="10253" width="9" style="1" customWidth="1"/>
    <col min="10254" max="10497" width="9.140625" style="1"/>
    <col min="10498" max="10498" width="28.7109375" style="1" customWidth="1"/>
    <col min="10499" max="10500" width="9.140625" style="1"/>
    <col min="10501" max="10501" width="12" style="1" customWidth="1"/>
    <col min="10502" max="10504" width="9.140625" style="1"/>
    <col min="10505" max="10505" width="10.28515625" style="1" customWidth="1"/>
    <col min="10506" max="10506" width="13.85546875" style="1" customWidth="1"/>
    <col min="10507" max="10508" width="9.140625" style="1"/>
    <col min="10509" max="10509" width="9" style="1" customWidth="1"/>
    <col min="10510" max="10753" width="9.140625" style="1"/>
    <col min="10754" max="10754" width="28.7109375" style="1" customWidth="1"/>
    <col min="10755" max="10756" width="9.140625" style="1"/>
    <col min="10757" max="10757" width="12" style="1" customWidth="1"/>
    <col min="10758" max="10760" width="9.140625" style="1"/>
    <col min="10761" max="10761" width="10.28515625" style="1" customWidth="1"/>
    <col min="10762" max="10762" width="13.85546875" style="1" customWidth="1"/>
    <col min="10763" max="10764" width="9.140625" style="1"/>
    <col min="10765" max="10765" width="9" style="1" customWidth="1"/>
    <col min="10766" max="11009" width="9.140625" style="1"/>
    <col min="11010" max="11010" width="28.7109375" style="1" customWidth="1"/>
    <col min="11011" max="11012" width="9.140625" style="1"/>
    <col min="11013" max="11013" width="12" style="1" customWidth="1"/>
    <col min="11014" max="11016" width="9.140625" style="1"/>
    <col min="11017" max="11017" width="10.28515625" style="1" customWidth="1"/>
    <col min="11018" max="11018" width="13.85546875" style="1" customWidth="1"/>
    <col min="11019" max="11020" width="9.140625" style="1"/>
    <col min="11021" max="11021" width="9" style="1" customWidth="1"/>
    <col min="11022" max="11265" width="9.140625" style="1"/>
    <col min="11266" max="11266" width="28.7109375" style="1" customWidth="1"/>
    <col min="11267" max="11268" width="9.140625" style="1"/>
    <col min="11269" max="11269" width="12" style="1" customWidth="1"/>
    <col min="11270" max="11272" width="9.140625" style="1"/>
    <col min="11273" max="11273" width="10.28515625" style="1" customWidth="1"/>
    <col min="11274" max="11274" width="13.85546875" style="1" customWidth="1"/>
    <col min="11275" max="11276" width="9.140625" style="1"/>
    <col min="11277" max="11277" width="9" style="1" customWidth="1"/>
    <col min="11278" max="11521" width="9.140625" style="1"/>
    <col min="11522" max="11522" width="28.7109375" style="1" customWidth="1"/>
    <col min="11523" max="11524" width="9.140625" style="1"/>
    <col min="11525" max="11525" width="12" style="1" customWidth="1"/>
    <col min="11526" max="11528" width="9.140625" style="1"/>
    <col min="11529" max="11529" width="10.28515625" style="1" customWidth="1"/>
    <col min="11530" max="11530" width="13.85546875" style="1" customWidth="1"/>
    <col min="11531" max="11532" width="9.140625" style="1"/>
    <col min="11533" max="11533" width="9" style="1" customWidth="1"/>
    <col min="11534" max="11777" width="9.140625" style="1"/>
    <col min="11778" max="11778" width="28.7109375" style="1" customWidth="1"/>
    <col min="11779" max="11780" width="9.140625" style="1"/>
    <col min="11781" max="11781" width="12" style="1" customWidth="1"/>
    <col min="11782" max="11784" width="9.140625" style="1"/>
    <col min="11785" max="11785" width="10.28515625" style="1" customWidth="1"/>
    <col min="11786" max="11786" width="13.85546875" style="1" customWidth="1"/>
    <col min="11787" max="11788" width="9.140625" style="1"/>
    <col min="11789" max="11789" width="9" style="1" customWidth="1"/>
    <col min="11790" max="12033" width="9.140625" style="1"/>
    <col min="12034" max="12034" width="28.7109375" style="1" customWidth="1"/>
    <col min="12035" max="12036" width="9.140625" style="1"/>
    <col min="12037" max="12037" width="12" style="1" customWidth="1"/>
    <col min="12038" max="12040" width="9.140625" style="1"/>
    <col min="12041" max="12041" width="10.28515625" style="1" customWidth="1"/>
    <col min="12042" max="12042" width="13.85546875" style="1" customWidth="1"/>
    <col min="12043" max="12044" width="9.140625" style="1"/>
    <col min="12045" max="12045" width="9" style="1" customWidth="1"/>
    <col min="12046" max="12289" width="9.140625" style="1"/>
    <col min="12290" max="12290" width="28.7109375" style="1" customWidth="1"/>
    <col min="12291" max="12292" width="9.140625" style="1"/>
    <col min="12293" max="12293" width="12" style="1" customWidth="1"/>
    <col min="12294" max="12296" width="9.140625" style="1"/>
    <col min="12297" max="12297" width="10.28515625" style="1" customWidth="1"/>
    <col min="12298" max="12298" width="13.85546875" style="1" customWidth="1"/>
    <col min="12299" max="12300" width="9.140625" style="1"/>
    <col min="12301" max="12301" width="9" style="1" customWidth="1"/>
    <col min="12302" max="12545" width="9.140625" style="1"/>
    <col min="12546" max="12546" width="28.7109375" style="1" customWidth="1"/>
    <col min="12547" max="12548" width="9.140625" style="1"/>
    <col min="12549" max="12549" width="12" style="1" customWidth="1"/>
    <col min="12550" max="12552" width="9.140625" style="1"/>
    <col min="12553" max="12553" width="10.28515625" style="1" customWidth="1"/>
    <col min="12554" max="12554" width="13.85546875" style="1" customWidth="1"/>
    <col min="12555" max="12556" width="9.140625" style="1"/>
    <col min="12557" max="12557" width="9" style="1" customWidth="1"/>
    <col min="12558" max="12801" width="9.140625" style="1"/>
    <col min="12802" max="12802" width="28.7109375" style="1" customWidth="1"/>
    <col min="12803" max="12804" width="9.140625" style="1"/>
    <col min="12805" max="12805" width="12" style="1" customWidth="1"/>
    <col min="12806" max="12808" width="9.140625" style="1"/>
    <col min="12809" max="12809" width="10.28515625" style="1" customWidth="1"/>
    <col min="12810" max="12810" width="13.85546875" style="1" customWidth="1"/>
    <col min="12811" max="12812" width="9.140625" style="1"/>
    <col min="12813" max="12813" width="9" style="1" customWidth="1"/>
    <col min="12814" max="13057" width="9.140625" style="1"/>
    <col min="13058" max="13058" width="28.7109375" style="1" customWidth="1"/>
    <col min="13059" max="13060" width="9.140625" style="1"/>
    <col min="13061" max="13061" width="12" style="1" customWidth="1"/>
    <col min="13062" max="13064" width="9.140625" style="1"/>
    <col min="13065" max="13065" width="10.28515625" style="1" customWidth="1"/>
    <col min="13066" max="13066" width="13.85546875" style="1" customWidth="1"/>
    <col min="13067" max="13068" width="9.140625" style="1"/>
    <col min="13069" max="13069" width="9" style="1" customWidth="1"/>
    <col min="13070" max="13313" width="9.140625" style="1"/>
    <col min="13314" max="13314" width="28.7109375" style="1" customWidth="1"/>
    <col min="13315" max="13316" width="9.140625" style="1"/>
    <col min="13317" max="13317" width="12" style="1" customWidth="1"/>
    <col min="13318" max="13320" width="9.140625" style="1"/>
    <col min="13321" max="13321" width="10.28515625" style="1" customWidth="1"/>
    <col min="13322" max="13322" width="13.85546875" style="1" customWidth="1"/>
    <col min="13323" max="13324" width="9.140625" style="1"/>
    <col min="13325" max="13325" width="9" style="1" customWidth="1"/>
    <col min="13326" max="13569" width="9.140625" style="1"/>
    <col min="13570" max="13570" width="28.7109375" style="1" customWidth="1"/>
    <col min="13571" max="13572" width="9.140625" style="1"/>
    <col min="13573" max="13573" width="12" style="1" customWidth="1"/>
    <col min="13574" max="13576" width="9.140625" style="1"/>
    <col min="13577" max="13577" width="10.28515625" style="1" customWidth="1"/>
    <col min="13578" max="13578" width="13.85546875" style="1" customWidth="1"/>
    <col min="13579" max="13580" width="9.140625" style="1"/>
    <col min="13581" max="13581" width="9" style="1" customWidth="1"/>
    <col min="13582" max="13825" width="9.140625" style="1"/>
    <col min="13826" max="13826" width="28.7109375" style="1" customWidth="1"/>
    <col min="13827" max="13828" width="9.140625" style="1"/>
    <col min="13829" max="13829" width="12" style="1" customWidth="1"/>
    <col min="13830" max="13832" width="9.140625" style="1"/>
    <col min="13833" max="13833" width="10.28515625" style="1" customWidth="1"/>
    <col min="13834" max="13834" width="13.85546875" style="1" customWidth="1"/>
    <col min="13835" max="13836" width="9.140625" style="1"/>
    <col min="13837" max="13837" width="9" style="1" customWidth="1"/>
    <col min="13838" max="14081" width="9.140625" style="1"/>
    <col min="14082" max="14082" width="28.7109375" style="1" customWidth="1"/>
    <col min="14083" max="14084" width="9.140625" style="1"/>
    <col min="14085" max="14085" width="12" style="1" customWidth="1"/>
    <col min="14086" max="14088" width="9.140625" style="1"/>
    <col min="14089" max="14089" width="10.28515625" style="1" customWidth="1"/>
    <col min="14090" max="14090" width="13.85546875" style="1" customWidth="1"/>
    <col min="14091" max="14092" width="9.140625" style="1"/>
    <col min="14093" max="14093" width="9" style="1" customWidth="1"/>
    <col min="14094" max="14337" width="9.140625" style="1"/>
    <col min="14338" max="14338" width="28.7109375" style="1" customWidth="1"/>
    <col min="14339" max="14340" width="9.140625" style="1"/>
    <col min="14341" max="14341" width="12" style="1" customWidth="1"/>
    <col min="14342" max="14344" width="9.140625" style="1"/>
    <col min="14345" max="14345" width="10.28515625" style="1" customWidth="1"/>
    <col min="14346" max="14346" width="13.85546875" style="1" customWidth="1"/>
    <col min="14347" max="14348" width="9.140625" style="1"/>
    <col min="14349" max="14349" width="9" style="1" customWidth="1"/>
    <col min="14350" max="14593" width="9.140625" style="1"/>
    <col min="14594" max="14594" width="28.7109375" style="1" customWidth="1"/>
    <col min="14595" max="14596" width="9.140625" style="1"/>
    <col min="14597" max="14597" width="12" style="1" customWidth="1"/>
    <col min="14598" max="14600" width="9.140625" style="1"/>
    <col min="14601" max="14601" width="10.28515625" style="1" customWidth="1"/>
    <col min="14602" max="14602" width="13.85546875" style="1" customWidth="1"/>
    <col min="14603" max="14604" width="9.140625" style="1"/>
    <col min="14605" max="14605" width="9" style="1" customWidth="1"/>
    <col min="14606" max="14849" width="9.140625" style="1"/>
    <col min="14850" max="14850" width="28.7109375" style="1" customWidth="1"/>
    <col min="14851" max="14852" width="9.140625" style="1"/>
    <col min="14853" max="14853" width="12" style="1" customWidth="1"/>
    <col min="14854" max="14856" width="9.140625" style="1"/>
    <col min="14857" max="14857" width="10.28515625" style="1" customWidth="1"/>
    <col min="14858" max="14858" width="13.85546875" style="1" customWidth="1"/>
    <col min="14859" max="14860" width="9.140625" style="1"/>
    <col min="14861" max="14861" width="9" style="1" customWidth="1"/>
    <col min="14862" max="15105" width="9.140625" style="1"/>
    <col min="15106" max="15106" width="28.7109375" style="1" customWidth="1"/>
    <col min="15107" max="15108" width="9.140625" style="1"/>
    <col min="15109" max="15109" width="12" style="1" customWidth="1"/>
    <col min="15110" max="15112" width="9.140625" style="1"/>
    <col min="15113" max="15113" width="10.28515625" style="1" customWidth="1"/>
    <col min="15114" max="15114" width="13.85546875" style="1" customWidth="1"/>
    <col min="15115" max="15116" width="9.140625" style="1"/>
    <col min="15117" max="15117" width="9" style="1" customWidth="1"/>
    <col min="15118" max="15361" width="9.140625" style="1"/>
    <col min="15362" max="15362" width="28.7109375" style="1" customWidth="1"/>
    <col min="15363" max="15364" width="9.140625" style="1"/>
    <col min="15365" max="15365" width="12" style="1" customWidth="1"/>
    <col min="15366" max="15368" width="9.140625" style="1"/>
    <col min="15369" max="15369" width="10.28515625" style="1" customWidth="1"/>
    <col min="15370" max="15370" width="13.85546875" style="1" customWidth="1"/>
    <col min="15371" max="15372" width="9.140625" style="1"/>
    <col min="15373" max="15373" width="9" style="1" customWidth="1"/>
    <col min="15374" max="15617" width="9.140625" style="1"/>
    <col min="15618" max="15618" width="28.7109375" style="1" customWidth="1"/>
    <col min="15619" max="15620" width="9.140625" style="1"/>
    <col min="15621" max="15621" width="12" style="1" customWidth="1"/>
    <col min="15622" max="15624" width="9.140625" style="1"/>
    <col min="15625" max="15625" width="10.28515625" style="1" customWidth="1"/>
    <col min="15626" max="15626" width="13.85546875" style="1" customWidth="1"/>
    <col min="15627" max="15628" width="9.140625" style="1"/>
    <col min="15629" max="15629" width="9" style="1" customWidth="1"/>
    <col min="15630" max="15873" width="9.140625" style="1"/>
    <col min="15874" max="15874" width="28.7109375" style="1" customWidth="1"/>
    <col min="15875" max="15876" width="9.140625" style="1"/>
    <col min="15877" max="15877" width="12" style="1" customWidth="1"/>
    <col min="15878" max="15880" width="9.140625" style="1"/>
    <col min="15881" max="15881" width="10.28515625" style="1" customWidth="1"/>
    <col min="15882" max="15882" width="13.85546875" style="1" customWidth="1"/>
    <col min="15883" max="15884" width="9.140625" style="1"/>
    <col min="15885" max="15885" width="9" style="1" customWidth="1"/>
    <col min="15886" max="16129" width="9.140625" style="1"/>
    <col min="16130" max="16130" width="28.7109375" style="1" customWidth="1"/>
    <col min="16131" max="16132" width="9.140625" style="1"/>
    <col min="16133" max="16133" width="12" style="1" customWidth="1"/>
    <col min="16134" max="16136" width="9.140625" style="1"/>
    <col min="16137" max="16137" width="10.28515625" style="1" customWidth="1"/>
    <col min="16138" max="16138" width="13.85546875" style="1" customWidth="1"/>
    <col min="16139" max="16140" width="9.140625" style="1"/>
    <col min="16141" max="16141" width="9" style="1" customWidth="1"/>
    <col min="16142" max="16384" width="9.140625" style="1"/>
  </cols>
  <sheetData>
    <row r="1" spans="1:13" x14ac:dyDescent="0.2">
      <c r="A1" s="5" t="s">
        <v>1</v>
      </c>
      <c r="I1" s="2" t="s">
        <v>2</v>
      </c>
      <c r="J1" s="24" t="s">
        <v>50</v>
      </c>
      <c r="K1" s="24"/>
      <c r="L1" s="24"/>
      <c r="M1" s="24"/>
    </row>
    <row r="2" spans="1:13" ht="25.5" x14ac:dyDescent="0.2">
      <c r="A2" s="5" t="s">
        <v>3</v>
      </c>
      <c r="B2" s="5" t="s">
        <v>4</v>
      </c>
      <c r="C2" s="5" t="s">
        <v>5</v>
      </c>
      <c r="D2" s="4" t="s">
        <v>53</v>
      </c>
      <c r="E2" s="25" t="s">
        <v>69</v>
      </c>
      <c r="F2" s="3" t="s">
        <v>52</v>
      </c>
      <c r="G2" s="3" t="s">
        <v>51</v>
      </c>
      <c r="H2" s="3" t="s">
        <v>7</v>
      </c>
      <c r="I2" s="2" t="s">
        <v>8</v>
      </c>
      <c r="J2" s="15" t="s">
        <v>9</v>
      </c>
      <c r="K2" s="15" t="s">
        <v>10</v>
      </c>
      <c r="L2" s="15" t="s">
        <v>6</v>
      </c>
      <c r="M2" s="15" t="s">
        <v>11</v>
      </c>
    </row>
    <row r="3" spans="1:13" x14ac:dyDescent="0.2">
      <c r="A3" s="5" t="s">
        <v>12</v>
      </c>
      <c r="B3" s="5"/>
      <c r="C3" s="5" t="s">
        <v>13</v>
      </c>
      <c r="D3" s="6">
        <v>41878</v>
      </c>
      <c r="E3" s="1">
        <v>1859</v>
      </c>
      <c r="F3" s="1">
        <f>ROUNDDOWN(E3/100,0)</f>
        <v>18</v>
      </c>
      <c r="G3" s="1">
        <f>E3-F3*100</f>
        <v>59</v>
      </c>
      <c r="H3" s="1">
        <f>F3/24+G3/(24*60)</f>
        <v>0.79097222222222219</v>
      </c>
      <c r="I3" s="7">
        <f>D3+H3</f>
        <v>41878.790972222225</v>
      </c>
      <c r="J3" s="12">
        <f>I3-I4</f>
        <v>6.5972222226264421E-2</v>
      </c>
      <c r="K3" s="12">
        <f>J3*24</f>
        <v>1.5833333334303461</v>
      </c>
      <c r="L3" s="13">
        <f>K3*60</f>
        <v>95.000000005820766</v>
      </c>
      <c r="M3" s="14">
        <f>J3</f>
        <v>6.5972222226264421E-2</v>
      </c>
    </row>
    <row r="4" spans="1:13" x14ac:dyDescent="0.2">
      <c r="A4" s="5" t="s">
        <v>14</v>
      </c>
      <c r="B4" s="5"/>
      <c r="C4" s="5" t="s">
        <v>15</v>
      </c>
      <c r="D4" s="6">
        <v>41878</v>
      </c>
      <c r="E4" s="1">
        <v>1724</v>
      </c>
      <c r="F4" s="1">
        <f t="shared" ref="F4:F23" si="0">ROUNDDOWN(E4/100,0)</f>
        <v>17</v>
      </c>
      <c r="G4" s="1">
        <f t="shared" ref="G4:G24" si="1">E4-F4*100</f>
        <v>24</v>
      </c>
      <c r="H4" s="1">
        <f t="shared" ref="H4:H24" si="2">F4/24+G4/(24*60)</f>
        <v>0.72500000000000009</v>
      </c>
      <c r="I4" s="7">
        <f t="shared" ref="I4:I24" si="3">D4+H4</f>
        <v>41878.724999999999</v>
      </c>
      <c r="J4" s="12">
        <f t="shared" ref="J4:J23" si="4">I4-I5</f>
        <v>5.8333333334303461E-2</v>
      </c>
      <c r="K4" s="12">
        <f t="shared" ref="K4:K23" si="5">J4*24</f>
        <v>1.4000000000232831</v>
      </c>
      <c r="L4" s="13">
        <f t="shared" ref="L4:L23" si="6">K4*60</f>
        <v>84.000000001396984</v>
      </c>
      <c r="M4" s="14">
        <f t="shared" ref="M4:M23" si="7">J4</f>
        <v>5.8333333334303461E-2</v>
      </c>
    </row>
    <row r="5" spans="1:13" x14ac:dyDescent="0.2">
      <c r="A5" s="5" t="s">
        <v>16</v>
      </c>
      <c r="B5" s="5"/>
      <c r="C5" s="5" t="s">
        <v>17</v>
      </c>
      <c r="D5" s="6">
        <v>41878</v>
      </c>
      <c r="E5" s="1">
        <v>1600</v>
      </c>
      <c r="F5" s="1">
        <f t="shared" si="0"/>
        <v>16</v>
      </c>
      <c r="G5" s="1">
        <f t="shared" si="1"/>
        <v>0</v>
      </c>
      <c r="H5" s="1">
        <f t="shared" si="2"/>
        <v>0.66666666666666663</v>
      </c>
      <c r="I5" s="7">
        <f t="shared" si="3"/>
        <v>41878.666666666664</v>
      </c>
      <c r="J5" s="12">
        <f t="shared" si="4"/>
        <v>6.8055555551836733E-2</v>
      </c>
      <c r="K5" s="12">
        <f t="shared" si="5"/>
        <v>1.6333333332440816</v>
      </c>
      <c r="L5" s="13">
        <f t="shared" si="6"/>
        <v>97.999999994644895</v>
      </c>
      <c r="M5" s="14">
        <f t="shared" si="7"/>
        <v>6.8055555551836733E-2</v>
      </c>
    </row>
    <row r="6" spans="1:13" x14ac:dyDescent="0.2">
      <c r="A6" s="5" t="s">
        <v>18</v>
      </c>
      <c r="B6" s="5"/>
      <c r="C6" s="5" t="s">
        <v>15</v>
      </c>
      <c r="D6" s="6">
        <v>41878</v>
      </c>
      <c r="E6" s="1">
        <v>1422</v>
      </c>
      <c r="F6" s="1">
        <f t="shared" si="0"/>
        <v>14</v>
      </c>
      <c r="G6" s="1">
        <f t="shared" si="1"/>
        <v>22</v>
      </c>
      <c r="H6" s="1">
        <f t="shared" si="2"/>
        <v>0.59861111111111109</v>
      </c>
      <c r="I6" s="7">
        <f t="shared" si="3"/>
        <v>41878.598611111112</v>
      </c>
      <c r="J6" s="12">
        <f t="shared" si="4"/>
        <v>5.8333333334303461E-2</v>
      </c>
      <c r="K6" s="12">
        <f t="shared" si="5"/>
        <v>1.4000000000232831</v>
      </c>
      <c r="L6" s="13">
        <f t="shared" si="6"/>
        <v>84.000000001396984</v>
      </c>
      <c r="M6" s="14">
        <f t="shared" si="7"/>
        <v>5.8333333334303461E-2</v>
      </c>
    </row>
    <row r="7" spans="1:13" x14ac:dyDescent="0.2">
      <c r="A7" s="5" t="s">
        <v>19</v>
      </c>
      <c r="B7" s="5"/>
      <c r="C7" s="5" t="s">
        <v>20</v>
      </c>
      <c r="D7" s="6">
        <v>41878</v>
      </c>
      <c r="E7" s="1">
        <v>1258</v>
      </c>
      <c r="F7" s="1">
        <f t="shared" si="0"/>
        <v>12</v>
      </c>
      <c r="G7" s="1">
        <f t="shared" si="1"/>
        <v>58</v>
      </c>
      <c r="H7" s="1">
        <f t="shared" si="2"/>
        <v>0.54027777777777775</v>
      </c>
      <c r="I7" s="7">
        <f t="shared" si="3"/>
        <v>41878.540277777778</v>
      </c>
      <c r="J7" s="12">
        <f t="shared" si="4"/>
        <v>6.6666666665696539E-2</v>
      </c>
      <c r="K7" s="12">
        <f t="shared" si="5"/>
        <v>1.5999999999767169</v>
      </c>
      <c r="L7" s="13">
        <f t="shared" si="6"/>
        <v>95.999999998603016</v>
      </c>
      <c r="M7" s="14">
        <f t="shared" si="7"/>
        <v>6.6666666665696539E-2</v>
      </c>
    </row>
    <row r="8" spans="1:13" x14ac:dyDescent="0.2">
      <c r="A8" s="5" t="s">
        <v>21</v>
      </c>
      <c r="B8" s="5"/>
      <c r="C8" s="5" t="s">
        <v>22</v>
      </c>
      <c r="D8" s="6">
        <v>41878</v>
      </c>
      <c r="E8" s="1">
        <v>1122</v>
      </c>
      <c r="F8" s="1">
        <f t="shared" si="0"/>
        <v>11</v>
      </c>
      <c r="G8" s="1">
        <f t="shared" si="1"/>
        <v>22</v>
      </c>
      <c r="H8" s="1">
        <f t="shared" si="2"/>
        <v>0.47361111111111109</v>
      </c>
      <c r="I8" s="7">
        <f t="shared" si="3"/>
        <v>41878.473611111112</v>
      </c>
      <c r="J8" s="12">
        <f t="shared" si="4"/>
        <v>6.1805555553291924E-2</v>
      </c>
      <c r="K8" s="12">
        <f t="shared" si="5"/>
        <v>1.4833333332790062</v>
      </c>
      <c r="L8" s="13">
        <f t="shared" si="6"/>
        <v>88.999999996740371</v>
      </c>
      <c r="M8" s="14">
        <f t="shared" si="7"/>
        <v>6.1805555553291924E-2</v>
      </c>
    </row>
    <row r="9" spans="1:13" x14ac:dyDescent="0.2">
      <c r="A9" s="5" t="s">
        <v>23</v>
      </c>
      <c r="B9" s="5"/>
      <c r="C9" s="5" t="s">
        <v>24</v>
      </c>
      <c r="D9" s="6">
        <v>41878</v>
      </c>
      <c r="E9" s="1">
        <v>953</v>
      </c>
      <c r="F9" s="1">
        <f t="shared" si="0"/>
        <v>9</v>
      </c>
      <c r="G9" s="1">
        <f t="shared" si="1"/>
        <v>53</v>
      </c>
      <c r="H9" s="1">
        <f t="shared" si="2"/>
        <v>0.41180555555555554</v>
      </c>
      <c r="I9" s="7">
        <f t="shared" si="3"/>
        <v>41878.411805555559</v>
      </c>
      <c r="J9" s="12">
        <f t="shared" si="4"/>
        <v>5.9722222227719612E-2</v>
      </c>
      <c r="K9" s="12">
        <f t="shared" si="5"/>
        <v>1.4333333334652707</v>
      </c>
      <c r="L9" s="13">
        <f t="shared" si="6"/>
        <v>86.000000007916242</v>
      </c>
      <c r="M9" s="14">
        <f t="shared" si="7"/>
        <v>5.9722222227719612E-2</v>
      </c>
    </row>
    <row r="10" spans="1:13" x14ac:dyDescent="0.2">
      <c r="A10" s="5" t="s">
        <v>25</v>
      </c>
      <c r="B10" s="5"/>
      <c r="C10" s="5" t="s">
        <v>26</v>
      </c>
      <c r="D10" s="6">
        <v>41878</v>
      </c>
      <c r="E10" s="1">
        <v>827</v>
      </c>
      <c r="F10" s="1">
        <f t="shared" si="0"/>
        <v>8</v>
      </c>
      <c r="G10" s="1">
        <f t="shared" si="1"/>
        <v>27</v>
      </c>
      <c r="H10" s="1">
        <f t="shared" si="2"/>
        <v>0.3520833333333333</v>
      </c>
      <c r="I10" s="7">
        <f t="shared" si="3"/>
        <v>41878.352083333331</v>
      </c>
      <c r="J10" s="12">
        <f t="shared" si="4"/>
        <v>6.3194444439432118E-2</v>
      </c>
      <c r="K10" s="12">
        <f t="shared" si="5"/>
        <v>1.5166666665463708</v>
      </c>
      <c r="L10" s="13">
        <f t="shared" si="6"/>
        <v>90.99999999278225</v>
      </c>
      <c r="M10" s="14">
        <f t="shared" si="7"/>
        <v>6.3194444439432118E-2</v>
      </c>
    </row>
    <row r="11" spans="1:13" x14ac:dyDescent="0.2">
      <c r="A11" s="5" t="s">
        <v>27</v>
      </c>
      <c r="B11" s="5"/>
      <c r="C11" s="5" t="s">
        <v>28</v>
      </c>
      <c r="D11" s="6">
        <v>41878</v>
      </c>
      <c r="E11" s="1">
        <v>656</v>
      </c>
      <c r="F11" s="1">
        <f t="shared" si="0"/>
        <v>6</v>
      </c>
      <c r="G11" s="1">
        <f t="shared" si="1"/>
        <v>56</v>
      </c>
      <c r="H11" s="1">
        <f t="shared" si="2"/>
        <v>0.28888888888888886</v>
      </c>
      <c r="I11" s="7">
        <f t="shared" si="3"/>
        <v>41878.288888888892</v>
      </c>
      <c r="J11" s="12">
        <f t="shared" si="4"/>
        <v>0.273611111115315</v>
      </c>
      <c r="K11" s="12">
        <f t="shared" si="5"/>
        <v>6.5666666667675599</v>
      </c>
      <c r="L11" s="13">
        <f t="shared" si="6"/>
        <v>394.0000000060536</v>
      </c>
      <c r="M11" s="14">
        <f t="shared" si="7"/>
        <v>0.273611111115315</v>
      </c>
    </row>
    <row r="12" spans="1:13" x14ac:dyDescent="0.2">
      <c r="A12" s="5" t="s">
        <v>29</v>
      </c>
      <c r="B12" s="5"/>
      <c r="C12" s="5" t="s">
        <v>30</v>
      </c>
      <c r="D12" s="6">
        <v>41878</v>
      </c>
      <c r="E12" s="1">
        <v>22</v>
      </c>
      <c r="F12" s="1">
        <f t="shared" si="0"/>
        <v>0</v>
      </c>
      <c r="G12" s="1">
        <f t="shared" si="1"/>
        <v>22</v>
      </c>
      <c r="H12" s="1">
        <f t="shared" si="2"/>
        <v>1.5277777777777777E-2</v>
      </c>
      <c r="I12" s="7">
        <f t="shared" si="3"/>
        <v>41878.015277777777</v>
      </c>
      <c r="J12" s="12">
        <f t="shared" si="4"/>
        <v>6.3888888886140194E-2</v>
      </c>
      <c r="K12" s="12">
        <f t="shared" si="5"/>
        <v>1.5333333332673647</v>
      </c>
      <c r="L12" s="13">
        <f t="shared" si="6"/>
        <v>91.999999996041879</v>
      </c>
      <c r="M12" s="14">
        <f t="shared" si="7"/>
        <v>6.3888888886140194E-2</v>
      </c>
    </row>
    <row r="13" spans="1:13" x14ac:dyDescent="0.2">
      <c r="A13" s="5" t="s">
        <v>31</v>
      </c>
      <c r="B13" s="5"/>
      <c r="C13" s="5" t="s">
        <v>32</v>
      </c>
      <c r="D13" s="6">
        <v>41877</v>
      </c>
      <c r="E13" s="1">
        <v>2250</v>
      </c>
      <c r="F13" s="1">
        <f t="shared" si="0"/>
        <v>22</v>
      </c>
      <c r="G13" s="1">
        <f t="shared" si="1"/>
        <v>50</v>
      </c>
      <c r="H13" s="1">
        <f t="shared" si="2"/>
        <v>0.95138888888888884</v>
      </c>
      <c r="I13" s="7">
        <f t="shared" si="3"/>
        <v>41877.951388888891</v>
      </c>
      <c r="J13" s="12">
        <f t="shared" si="4"/>
        <v>5.9027777781011537E-2</v>
      </c>
      <c r="K13" s="12">
        <f t="shared" si="5"/>
        <v>1.4166666667442769</v>
      </c>
      <c r="L13" s="13">
        <f t="shared" si="6"/>
        <v>85.000000004656613</v>
      </c>
      <c r="M13" s="14">
        <f t="shared" si="7"/>
        <v>5.9027777781011537E-2</v>
      </c>
    </row>
    <row r="14" spans="1:13" x14ac:dyDescent="0.2">
      <c r="A14" s="5" t="s">
        <v>33</v>
      </c>
      <c r="B14" s="5"/>
      <c r="C14" s="5" t="s">
        <v>34</v>
      </c>
      <c r="D14" s="6">
        <v>41877</v>
      </c>
      <c r="E14" s="1">
        <v>2125</v>
      </c>
      <c r="F14" s="1">
        <f t="shared" si="0"/>
        <v>21</v>
      </c>
      <c r="G14" s="1">
        <f t="shared" si="1"/>
        <v>25</v>
      </c>
      <c r="H14" s="1">
        <f t="shared" si="2"/>
        <v>0.89236111111111116</v>
      </c>
      <c r="I14" s="7">
        <f t="shared" si="3"/>
        <v>41877.892361111109</v>
      </c>
      <c r="J14" s="12">
        <f t="shared" si="4"/>
        <v>6.7361111112404615E-2</v>
      </c>
      <c r="K14" s="12">
        <f t="shared" si="5"/>
        <v>1.6166666666977108</v>
      </c>
      <c r="L14" s="13">
        <f t="shared" si="6"/>
        <v>97.000000001862645</v>
      </c>
      <c r="M14" s="14">
        <f t="shared" si="7"/>
        <v>6.7361111112404615E-2</v>
      </c>
    </row>
    <row r="15" spans="1:13" x14ac:dyDescent="0.2">
      <c r="A15" s="5" t="s">
        <v>35</v>
      </c>
      <c r="B15" s="5"/>
      <c r="C15" s="5" t="s">
        <v>36</v>
      </c>
      <c r="D15" s="6">
        <v>41877</v>
      </c>
      <c r="E15" s="1">
        <v>1948</v>
      </c>
      <c r="F15" s="1">
        <f t="shared" si="0"/>
        <v>19</v>
      </c>
      <c r="G15" s="1">
        <f t="shared" si="1"/>
        <v>48</v>
      </c>
      <c r="H15" s="1">
        <f t="shared" si="2"/>
        <v>0.82499999999999996</v>
      </c>
      <c r="I15" s="7">
        <f t="shared" si="3"/>
        <v>41877.824999999997</v>
      </c>
      <c r="J15" s="12">
        <f t="shared" si="4"/>
        <v>6.25E-2</v>
      </c>
      <c r="K15" s="12">
        <f t="shared" si="5"/>
        <v>1.5</v>
      </c>
      <c r="L15" s="13">
        <f t="shared" si="6"/>
        <v>90</v>
      </c>
      <c r="M15" s="14">
        <f t="shared" si="7"/>
        <v>6.25E-2</v>
      </c>
    </row>
    <row r="16" spans="1:13" x14ac:dyDescent="0.2">
      <c r="A16" s="5" t="s">
        <v>37</v>
      </c>
      <c r="B16" s="5"/>
      <c r="C16" s="5" t="s">
        <v>20</v>
      </c>
      <c r="D16" s="6">
        <v>41877</v>
      </c>
      <c r="E16" s="1">
        <v>1818</v>
      </c>
      <c r="F16" s="1">
        <f t="shared" si="0"/>
        <v>18</v>
      </c>
      <c r="G16" s="1">
        <f t="shared" si="1"/>
        <v>18</v>
      </c>
      <c r="H16" s="1">
        <f t="shared" si="2"/>
        <v>0.76249999999999996</v>
      </c>
      <c r="I16" s="7">
        <f t="shared" si="3"/>
        <v>41877.762499999997</v>
      </c>
      <c r="J16" s="12">
        <f t="shared" si="4"/>
        <v>6.6666666665696539E-2</v>
      </c>
      <c r="K16" s="12">
        <f t="shared" si="5"/>
        <v>1.5999999999767169</v>
      </c>
      <c r="L16" s="13">
        <f t="shared" si="6"/>
        <v>95.999999998603016</v>
      </c>
      <c r="M16" s="14">
        <f t="shared" si="7"/>
        <v>6.6666666665696539E-2</v>
      </c>
    </row>
    <row r="17" spans="1:13" x14ac:dyDescent="0.2">
      <c r="A17" s="5" t="s">
        <v>38</v>
      </c>
      <c r="B17" s="5"/>
      <c r="C17" s="5" t="s">
        <v>26</v>
      </c>
      <c r="D17" s="6">
        <v>41877</v>
      </c>
      <c r="E17" s="1">
        <v>1642</v>
      </c>
      <c r="F17" s="1">
        <f t="shared" si="0"/>
        <v>16</v>
      </c>
      <c r="G17" s="1">
        <f t="shared" si="1"/>
        <v>42</v>
      </c>
      <c r="H17" s="1">
        <f t="shared" si="2"/>
        <v>0.6958333333333333</v>
      </c>
      <c r="I17" s="7">
        <f t="shared" si="3"/>
        <v>41877.695833333331</v>
      </c>
      <c r="J17" s="12">
        <f t="shared" si="4"/>
        <v>6.3194444439432118E-2</v>
      </c>
      <c r="K17" s="12">
        <f t="shared" si="5"/>
        <v>1.5166666665463708</v>
      </c>
      <c r="L17" s="13">
        <f t="shared" si="6"/>
        <v>90.99999999278225</v>
      </c>
      <c r="M17" s="14">
        <f t="shared" si="7"/>
        <v>6.3194444439432118E-2</v>
      </c>
    </row>
    <row r="18" spans="1:13" x14ac:dyDescent="0.2">
      <c r="A18" s="5" t="s">
        <v>39</v>
      </c>
      <c r="B18" s="5"/>
      <c r="C18" s="5" t="s">
        <v>40</v>
      </c>
      <c r="D18" s="6">
        <v>41877</v>
      </c>
      <c r="E18" s="1">
        <v>1511</v>
      </c>
      <c r="F18" s="1">
        <f t="shared" si="0"/>
        <v>15</v>
      </c>
      <c r="G18" s="1">
        <f t="shared" si="1"/>
        <v>11</v>
      </c>
      <c r="H18" s="1">
        <f t="shared" si="2"/>
        <v>0.63263888888888886</v>
      </c>
      <c r="I18" s="7">
        <f t="shared" si="3"/>
        <v>41877.632638888892</v>
      </c>
      <c r="J18" s="12">
        <f t="shared" si="4"/>
        <v>7.0833333338669036E-2</v>
      </c>
      <c r="K18" s="12">
        <f t="shared" si="5"/>
        <v>1.7000000001280569</v>
      </c>
      <c r="L18" s="13">
        <f t="shared" si="6"/>
        <v>102.00000000768341</v>
      </c>
      <c r="M18" s="14">
        <f t="shared" si="7"/>
        <v>7.0833333338669036E-2</v>
      </c>
    </row>
    <row r="19" spans="1:13" x14ac:dyDescent="0.2">
      <c r="A19" s="5" t="s">
        <v>41</v>
      </c>
      <c r="B19" s="5"/>
      <c r="C19" s="5" t="s">
        <v>42</v>
      </c>
      <c r="D19" s="6">
        <v>41877</v>
      </c>
      <c r="E19" s="1">
        <v>1329</v>
      </c>
      <c r="F19" s="1">
        <f t="shared" si="0"/>
        <v>13</v>
      </c>
      <c r="G19" s="1">
        <f t="shared" si="1"/>
        <v>29</v>
      </c>
      <c r="H19" s="1">
        <f t="shared" si="2"/>
        <v>0.56180555555555556</v>
      </c>
      <c r="I19" s="7">
        <f t="shared" si="3"/>
        <v>41877.561805555553</v>
      </c>
      <c r="J19" s="12">
        <f t="shared" si="4"/>
        <v>6.1111111106583849E-2</v>
      </c>
      <c r="K19" s="12">
        <f t="shared" si="5"/>
        <v>1.4666666665580124</v>
      </c>
      <c r="L19" s="13">
        <f t="shared" si="6"/>
        <v>87.999999993480742</v>
      </c>
      <c r="M19" s="14">
        <f t="shared" si="7"/>
        <v>6.1111111106583849E-2</v>
      </c>
    </row>
    <row r="20" spans="1:13" x14ac:dyDescent="0.2">
      <c r="A20" s="5" t="s">
        <v>43</v>
      </c>
      <c r="B20" s="5"/>
      <c r="C20" s="5" t="s">
        <v>44</v>
      </c>
      <c r="D20" s="6">
        <v>41877</v>
      </c>
      <c r="E20" s="1">
        <v>1201</v>
      </c>
      <c r="F20" s="1">
        <f t="shared" si="0"/>
        <v>12</v>
      </c>
      <c r="G20" s="1">
        <f t="shared" si="1"/>
        <v>1</v>
      </c>
      <c r="H20" s="1">
        <f t="shared" si="2"/>
        <v>0.50069444444444444</v>
      </c>
      <c r="I20" s="7">
        <f t="shared" si="3"/>
        <v>41877.500694444447</v>
      </c>
      <c r="J20" s="12">
        <f t="shared" si="4"/>
        <v>6.0416666667151731E-2</v>
      </c>
      <c r="K20" s="12">
        <f t="shared" si="5"/>
        <v>1.4500000000116415</v>
      </c>
      <c r="L20" s="13">
        <f t="shared" si="6"/>
        <v>87.000000000698492</v>
      </c>
      <c r="M20" s="14">
        <f t="shared" si="7"/>
        <v>6.0416666667151731E-2</v>
      </c>
    </row>
    <row r="21" spans="1:13" x14ac:dyDescent="0.2">
      <c r="A21" s="5" t="s">
        <v>45</v>
      </c>
      <c r="B21" s="5"/>
      <c r="C21" s="5" t="s">
        <v>30</v>
      </c>
      <c r="D21" s="6">
        <v>41877</v>
      </c>
      <c r="E21" s="1">
        <v>1034</v>
      </c>
      <c r="F21" s="1">
        <f t="shared" si="0"/>
        <v>10</v>
      </c>
      <c r="G21" s="1">
        <f t="shared" si="1"/>
        <v>34</v>
      </c>
      <c r="H21" s="1">
        <f t="shared" si="2"/>
        <v>0.44027777777777777</v>
      </c>
      <c r="I21" s="7">
        <f t="shared" si="3"/>
        <v>41877.44027777778</v>
      </c>
      <c r="J21" s="12">
        <f t="shared" si="4"/>
        <v>6.3888888893416151E-2</v>
      </c>
      <c r="K21" s="12">
        <f t="shared" si="5"/>
        <v>1.5333333334419876</v>
      </c>
      <c r="L21" s="13">
        <f t="shared" si="6"/>
        <v>92.000000006519258</v>
      </c>
      <c r="M21" s="14">
        <f t="shared" si="7"/>
        <v>6.3888888893416151E-2</v>
      </c>
    </row>
    <row r="22" spans="1:13" x14ac:dyDescent="0.2">
      <c r="A22" s="5" t="s">
        <v>46</v>
      </c>
      <c r="B22" s="5"/>
      <c r="C22" s="5" t="s">
        <v>20</v>
      </c>
      <c r="D22" s="6">
        <v>41877</v>
      </c>
      <c r="E22" s="1">
        <v>902</v>
      </c>
      <c r="F22" s="1">
        <f t="shared" si="0"/>
        <v>9</v>
      </c>
      <c r="G22" s="1">
        <f t="shared" si="1"/>
        <v>2</v>
      </c>
      <c r="H22" s="1">
        <f t="shared" si="2"/>
        <v>0.37638888888888888</v>
      </c>
      <c r="I22" s="7">
        <f t="shared" si="3"/>
        <v>41877.376388888886</v>
      </c>
      <c r="J22" s="12">
        <f t="shared" si="4"/>
        <v>6.6666666665696539E-2</v>
      </c>
      <c r="K22" s="12">
        <f t="shared" si="5"/>
        <v>1.5999999999767169</v>
      </c>
      <c r="L22" s="13">
        <f t="shared" si="6"/>
        <v>95.999999998603016</v>
      </c>
      <c r="M22" s="14">
        <f t="shared" si="7"/>
        <v>6.6666666665696539E-2</v>
      </c>
    </row>
    <row r="23" spans="1:13" x14ac:dyDescent="0.2">
      <c r="A23" s="5" t="s">
        <v>47</v>
      </c>
      <c r="B23" s="5"/>
      <c r="C23" s="5" t="s">
        <v>42</v>
      </c>
      <c r="D23" s="6">
        <v>41877</v>
      </c>
      <c r="E23" s="1">
        <v>726</v>
      </c>
      <c r="F23" s="1">
        <f t="shared" si="0"/>
        <v>7</v>
      </c>
      <c r="G23" s="1">
        <f t="shared" si="1"/>
        <v>26</v>
      </c>
      <c r="H23" s="1">
        <f t="shared" si="2"/>
        <v>0.30972222222222223</v>
      </c>
      <c r="I23" s="7">
        <f t="shared" si="3"/>
        <v>41877.30972222222</v>
      </c>
      <c r="J23" s="12">
        <f t="shared" si="4"/>
        <v>6.1111111106583849E-2</v>
      </c>
      <c r="K23" s="12">
        <f t="shared" si="5"/>
        <v>1.4666666665580124</v>
      </c>
      <c r="L23" s="13">
        <f t="shared" si="6"/>
        <v>87.999999993480742</v>
      </c>
      <c r="M23" s="14">
        <f t="shared" si="7"/>
        <v>6.1111111106583849E-2</v>
      </c>
    </row>
    <row r="24" spans="1:13" x14ac:dyDescent="0.2">
      <c r="A24" s="5" t="s">
        <v>48</v>
      </c>
      <c r="B24" s="5"/>
      <c r="C24" s="5"/>
      <c r="D24" s="8">
        <v>41877</v>
      </c>
      <c r="E24" s="1">
        <v>558</v>
      </c>
      <c r="F24" s="1">
        <f>ROUNDDOWN(E24/100,0)</f>
        <v>5</v>
      </c>
      <c r="G24" s="1">
        <f t="shared" si="1"/>
        <v>58</v>
      </c>
      <c r="H24" s="1">
        <f t="shared" si="2"/>
        <v>0.24861111111111112</v>
      </c>
      <c r="I24" s="7">
        <f t="shared" si="3"/>
        <v>41877.248611111114</v>
      </c>
    </row>
    <row r="25" spans="1:13" x14ac:dyDescent="0.2">
      <c r="D25" s="9">
        <f>SUM(D3:D24)</f>
        <v>921304</v>
      </c>
    </row>
    <row r="26" spans="1:13" ht="13.5" thickBot="1" x14ac:dyDescent="0.25">
      <c r="A26" s="10" t="s">
        <v>49</v>
      </c>
    </row>
    <row r="27" spans="1:13" ht="15.75" thickBot="1" x14ac:dyDescent="0.3">
      <c r="J27" s="17"/>
      <c r="K27" s="17"/>
      <c r="L27" s="17"/>
    </row>
    <row r="28" spans="1:13" ht="15" x14ac:dyDescent="0.25">
      <c r="I28" s="16"/>
      <c r="J28" s="20" t="s">
        <v>9</v>
      </c>
      <c r="K28" s="20" t="s">
        <v>10</v>
      </c>
      <c r="L28" s="20" t="s">
        <v>6</v>
      </c>
    </row>
    <row r="29" spans="1:13" ht="15" x14ac:dyDescent="0.25">
      <c r="I29" s="18" t="s">
        <v>0</v>
      </c>
      <c r="J29" s="21">
        <v>7.3445767195759501E-2</v>
      </c>
      <c r="K29" s="21">
        <v>1.7626984126982279</v>
      </c>
      <c r="L29" s="21">
        <v>105.76190476189367</v>
      </c>
    </row>
    <row r="30" spans="1:13" ht="15" x14ac:dyDescent="0.25">
      <c r="I30" s="18" t="s">
        <v>54</v>
      </c>
      <c r="J30" s="21">
        <v>1.0036596299313459E-2</v>
      </c>
      <c r="K30" s="21">
        <v>0.24087831118352265</v>
      </c>
      <c r="L30" s="21">
        <v>14.452698671011365</v>
      </c>
    </row>
    <row r="31" spans="1:13" ht="15" x14ac:dyDescent="0.25">
      <c r="I31" s="18" t="s">
        <v>55</v>
      </c>
      <c r="J31" s="21">
        <v>6.3194444439432118E-2</v>
      </c>
      <c r="K31" s="21">
        <v>1.5166666665463708</v>
      </c>
      <c r="L31" s="21">
        <v>90.99999999278225</v>
      </c>
    </row>
    <row r="32" spans="1:13" ht="15" x14ac:dyDescent="0.25">
      <c r="I32" s="18" t="s">
        <v>56</v>
      </c>
      <c r="J32" s="21">
        <v>6.6666666665696539E-2</v>
      </c>
      <c r="K32" s="21">
        <v>1.5999999999767169</v>
      </c>
      <c r="L32" s="21">
        <v>95.999999998603016</v>
      </c>
    </row>
    <row r="33" spans="9:12" ht="15" x14ac:dyDescent="0.25">
      <c r="I33" s="18" t="s">
        <v>57</v>
      </c>
      <c r="J33" s="21">
        <v>4.5993462261317584E-2</v>
      </c>
      <c r="K33" s="21">
        <v>1.1038430942716204</v>
      </c>
      <c r="L33" s="21">
        <v>66.230585656297251</v>
      </c>
    </row>
    <row r="34" spans="9:12" ht="15" x14ac:dyDescent="0.25">
      <c r="I34" s="18" t="s">
        <v>58</v>
      </c>
      <c r="J34" s="21">
        <v>2.1153985707832446E-3</v>
      </c>
      <c r="K34" s="21">
        <v>1.2184695767711453</v>
      </c>
      <c r="L34" s="21">
        <v>4386.4904763761278</v>
      </c>
    </row>
    <row r="35" spans="9:12" ht="15" x14ac:dyDescent="0.25">
      <c r="I35" s="18" t="s">
        <v>59</v>
      </c>
      <c r="J35" s="21">
        <v>20.726580460889394</v>
      </c>
      <c r="K35" s="21">
        <v>20.726580460889419</v>
      </c>
      <c r="L35" s="21">
        <v>20.726580460889394</v>
      </c>
    </row>
    <row r="36" spans="9:12" ht="15" x14ac:dyDescent="0.25">
      <c r="I36" s="18" t="s">
        <v>60</v>
      </c>
      <c r="J36" s="21">
        <v>4.5399386385326324</v>
      </c>
      <c r="K36" s="21">
        <v>4.5399386385326368</v>
      </c>
      <c r="L36" s="21">
        <v>4.5399386385326324</v>
      </c>
    </row>
    <row r="37" spans="9:12" ht="15" x14ac:dyDescent="0.25">
      <c r="I37" s="18" t="s">
        <v>61</v>
      </c>
      <c r="J37" s="21">
        <v>0.21527777778101154</v>
      </c>
      <c r="K37" s="21">
        <v>5.1666666667442769</v>
      </c>
      <c r="L37" s="21">
        <v>310.00000000465661</v>
      </c>
    </row>
    <row r="38" spans="9:12" ht="15" x14ac:dyDescent="0.25">
      <c r="I38" s="18" t="s">
        <v>62</v>
      </c>
      <c r="J38" s="21">
        <v>5.8333333334303461E-2</v>
      </c>
      <c r="K38" s="21">
        <v>1.4000000000232831</v>
      </c>
      <c r="L38" s="21">
        <v>84.000000001396984</v>
      </c>
    </row>
    <row r="39" spans="9:12" ht="15" x14ac:dyDescent="0.25">
      <c r="I39" s="18" t="s">
        <v>63</v>
      </c>
      <c r="J39" s="21">
        <v>0.273611111115315</v>
      </c>
      <c r="K39" s="21">
        <v>6.5666666667675599</v>
      </c>
      <c r="L39" s="21">
        <v>394.0000000060536</v>
      </c>
    </row>
    <row r="40" spans="9:12" ht="15" x14ac:dyDescent="0.25">
      <c r="I40" s="18" t="s">
        <v>64</v>
      </c>
      <c r="J40" s="21">
        <v>1.5423611111109494</v>
      </c>
      <c r="K40" s="21">
        <v>37.016666666662786</v>
      </c>
      <c r="L40" s="21">
        <v>2220.9999999997672</v>
      </c>
    </row>
    <row r="41" spans="9:12" ht="15" x14ac:dyDescent="0.25">
      <c r="I41" s="18" t="s">
        <v>65</v>
      </c>
      <c r="J41" s="21">
        <v>21</v>
      </c>
      <c r="K41" s="21">
        <v>21</v>
      </c>
      <c r="L41" s="21">
        <v>21</v>
      </c>
    </row>
    <row r="42" spans="9:12" ht="15.75" thickBot="1" x14ac:dyDescent="0.3">
      <c r="I42" s="19" t="s">
        <v>66</v>
      </c>
      <c r="J42" s="22">
        <v>2.0935973015331726E-2</v>
      </c>
      <c r="K42" s="22">
        <v>0.50246335236796058</v>
      </c>
      <c r="L42" s="22">
        <v>30.14780114207765</v>
      </c>
    </row>
    <row r="44" spans="9:12" x14ac:dyDescent="0.2">
      <c r="I44" s="11" t="s">
        <v>67</v>
      </c>
      <c r="J44" s="23">
        <f>J29+J42</f>
        <v>9.438174021109122E-2</v>
      </c>
      <c r="K44" s="23">
        <f t="shared" ref="K44:L44" si="8">K29+K42</f>
        <v>2.2651617650661886</v>
      </c>
      <c r="L44" s="23">
        <f t="shared" si="8"/>
        <v>135.90970590397131</v>
      </c>
    </row>
    <row r="45" spans="9:12" x14ac:dyDescent="0.2">
      <c r="I45" s="11" t="s">
        <v>68</v>
      </c>
      <c r="J45" s="23">
        <f>J29-J42</f>
        <v>5.2509794180427775E-2</v>
      </c>
      <c r="K45" s="23">
        <f t="shared" ref="K45:L45" si="9">K29-K42</f>
        <v>1.2602350603302672</v>
      </c>
      <c r="L45" s="23">
        <f t="shared" si="9"/>
        <v>75.614103619816021</v>
      </c>
    </row>
  </sheetData>
  <mergeCells count="1">
    <mergeCell ref="J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6" sqref="B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Old Faithful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L. Andrews</dc:creator>
  <cp:lastModifiedBy>RAndrews</cp:lastModifiedBy>
  <dcterms:created xsi:type="dcterms:W3CDTF">2014-08-28T05:16:30Z</dcterms:created>
  <dcterms:modified xsi:type="dcterms:W3CDTF">2014-09-03T21:05:12Z</dcterms:modified>
</cp:coreProperties>
</file>