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rews\Documents\632\KKNR_5th_lecture\"/>
    </mc:Choice>
  </mc:AlternateContent>
  <bookViews>
    <workbookView xWindow="1050" yWindow="30" windowWidth="9375" windowHeight="4965"/>
  </bookViews>
  <sheets>
    <sheet name="2nd order models" sheetId="6" r:id="rId1"/>
    <sheet name="Interaction example" sheetId="1" r:id="rId2"/>
    <sheet name="Regression X1X2" sheetId="7" r:id="rId3"/>
    <sheet name="Y vs X1 &amp; X2" sheetId="12" r:id="rId4"/>
    <sheet name="Y vs X1" sheetId="10" r:id="rId5"/>
    <sheet name="Y vs X2" sheetId="11" r:id="rId6"/>
    <sheet name="Extra SS" sheetId="8" r:id="rId7"/>
    <sheet name="Data w Dummy" sheetId="13" r:id="rId8"/>
    <sheet name="1st Order Reg" sheetId="14" r:id="rId9"/>
    <sheet name="2nd Order Reg" sheetId="15" r:id="rId10"/>
  </sheets>
  <definedNames>
    <definedName name="solver_adj" localSheetId="1" hidden="1">'Interaction example'!$B$29</definedName>
    <definedName name="solver_lhs1" localSheetId="1" hidden="1">'Interaction example'!$B$29</definedName>
    <definedName name="solver_lin" localSheetId="1" hidden="1">0</definedName>
    <definedName name="solver_num" localSheetId="1" hidden="1">1</definedName>
    <definedName name="solver_opt" localSheetId="1" hidden="1">'Interaction example'!$Q$27</definedName>
    <definedName name="solver_rel1" localSheetId="1" hidden="1">3</definedName>
    <definedName name="solver_rhs1" localSheetId="1" hidden="1">18</definedName>
    <definedName name="solver_tmp" localSheetId="1" hidden="1">18</definedName>
    <definedName name="solver_typ" localSheetId="1" hidden="1">3</definedName>
    <definedName name="solver_val" localSheetId="1" hidden="1">0</definedName>
  </definedNames>
  <calcPr calcId="152511"/>
</workbook>
</file>

<file path=xl/calcChain.xml><?xml version="1.0" encoding="utf-8"?>
<calcChain xmlns="http://schemas.openxmlformats.org/spreadsheetml/2006/main">
  <c r="I6" i="15" l="1"/>
  <c r="G6" i="15"/>
  <c r="G4" i="15"/>
  <c r="I4" i="15"/>
  <c r="I5" i="15"/>
  <c r="G5" i="15"/>
  <c r="F3" i="13"/>
  <c r="F4" i="13"/>
  <c r="F5" i="13"/>
  <c r="F6" i="13"/>
  <c r="F7" i="13"/>
  <c r="F8" i="13"/>
  <c r="F9" i="13"/>
  <c r="F10" i="13"/>
  <c r="F11" i="13"/>
  <c r="F12" i="13"/>
  <c r="F13" i="13"/>
  <c r="F2" i="13"/>
  <c r="D3" i="13"/>
  <c r="D4" i="13"/>
  <c r="D5" i="13"/>
  <c r="D6" i="13"/>
  <c r="D7" i="13"/>
  <c r="D8" i="13"/>
  <c r="D9" i="13"/>
  <c r="D10" i="13"/>
  <c r="D11" i="13"/>
  <c r="D12" i="13"/>
  <c r="D13" i="13"/>
  <c r="D2" i="13"/>
  <c r="B22" i="14"/>
  <c r="B21" i="14"/>
  <c r="C22" i="7"/>
  <c r="E15" i="1"/>
  <c r="D54" i="1"/>
  <c r="E54" i="1" s="1"/>
  <c r="D53" i="1"/>
  <c r="E53" i="1"/>
  <c r="D52" i="1"/>
  <c r="E52" i="1" s="1"/>
  <c r="D51" i="1"/>
  <c r="E51" i="1"/>
  <c r="D50" i="1"/>
  <c r="E50" i="1" s="1"/>
  <c r="D49" i="1"/>
  <c r="E49" i="1"/>
  <c r="D48" i="1"/>
  <c r="E48" i="1" s="1"/>
  <c r="D47" i="1"/>
  <c r="E47" i="1"/>
  <c r="D46" i="1"/>
  <c r="E46" i="1" s="1"/>
  <c r="D45" i="1"/>
  <c r="E45" i="1"/>
  <c r="D44" i="1"/>
  <c r="E44" i="1" s="1"/>
  <c r="D43" i="1"/>
  <c r="E43" i="1"/>
  <c r="M3" i="1"/>
  <c r="M4" i="1"/>
  <c r="M5" i="1"/>
  <c r="M6" i="1"/>
  <c r="M7" i="1"/>
  <c r="M8" i="1"/>
  <c r="M9" i="1"/>
  <c r="M10" i="1"/>
  <c r="M11" i="1"/>
  <c r="M12" i="1"/>
  <c r="M13" i="1"/>
  <c r="M2" i="1"/>
  <c r="D3" i="1"/>
  <c r="D4" i="1"/>
  <c r="D5" i="1"/>
  <c r="D6" i="1"/>
  <c r="D7" i="1"/>
  <c r="D8" i="1"/>
  <c r="D9" i="1"/>
  <c r="D10" i="1"/>
  <c r="D11" i="1"/>
  <c r="D12" i="1"/>
  <c r="D13" i="1"/>
  <c r="D2" i="1"/>
  <c r="D15" i="1" s="1"/>
  <c r="K18" i="1"/>
  <c r="N2" i="1"/>
  <c r="N3" i="1"/>
  <c r="N4" i="1"/>
  <c r="N5" i="1"/>
  <c r="N6" i="1"/>
  <c r="N7" i="1"/>
  <c r="N8" i="1"/>
  <c r="N9" i="1"/>
  <c r="N10" i="1"/>
  <c r="N11" i="1"/>
  <c r="N12" i="1"/>
  <c r="N13" i="1"/>
  <c r="O2" i="1"/>
  <c r="O3" i="1"/>
  <c r="O4" i="1"/>
  <c r="O5" i="1"/>
  <c r="O6" i="1"/>
  <c r="O7" i="1"/>
  <c r="O8" i="1"/>
  <c r="O9" i="1"/>
  <c r="O10" i="1"/>
  <c r="O11" i="1"/>
  <c r="O12" i="1"/>
  <c r="O13" i="1"/>
  <c r="B17" i="1"/>
  <c r="C17" i="1"/>
  <c r="B15" i="1"/>
  <c r="C15" i="1"/>
  <c r="B16" i="1"/>
  <c r="C16" i="1"/>
  <c r="N16" i="1"/>
  <c r="N15" i="1"/>
  <c r="R10" i="1" l="1"/>
  <c r="V4" i="1"/>
  <c r="Q4" i="1" s="1"/>
  <c r="V5" i="1"/>
  <c r="Q5" i="1" s="1"/>
  <c r="V8" i="1"/>
  <c r="Q8" i="1" s="1"/>
  <c r="V9" i="1"/>
  <c r="Q9" i="1" s="1"/>
  <c r="V12" i="1"/>
  <c r="Q12" i="1" s="1"/>
  <c r="V13" i="1"/>
  <c r="Q13" i="1" s="1"/>
  <c r="R2" i="1"/>
  <c r="R3" i="1"/>
  <c r="R7" i="1"/>
  <c r="V2" i="1"/>
  <c r="Q2" i="1" s="1"/>
  <c r="R4" i="1"/>
  <c r="R12" i="1"/>
  <c r="R8" i="1"/>
  <c r="G8" i="1" s="1"/>
  <c r="O15" i="1"/>
  <c r="V3" i="1" s="1"/>
  <c r="Q3" i="1" s="1"/>
  <c r="R9" i="1"/>
  <c r="S13" i="1"/>
  <c r="S6" i="1"/>
  <c r="F6" i="1" s="1"/>
  <c r="R11" i="1"/>
  <c r="R6" i="1"/>
  <c r="S8" i="1"/>
  <c r="R13" i="1"/>
  <c r="G13" i="1" s="1"/>
  <c r="R5" i="1"/>
  <c r="U2" i="1"/>
  <c r="P2" i="1" s="1"/>
  <c r="F13" i="1"/>
  <c r="U3" i="1"/>
  <c r="P3" i="1" s="1"/>
  <c r="U4" i="1"/>
  <c r="P4" i="1" s="1"/>
  <c r="U5" i="1"/>
  <c r="P5" i="1" s="1"/>
  <c r="U6" i="1"/>
  <c r="P6" i="1" s="1"/>
  <c r="U7" i="1"/>
  <c r="P7" i="1" s="1"/>
  <c r="U8" i="1"/>
  <c r="P8" i="1" s="1"/>
  <c r="U9" i="1"/>
  <c r="P9" i="1" s="1"/>
  <c r="U10" i="1"/>
  <c r="P10" i="1" s="1"/>
  <c r="U11" i="1"/>
  <c r="P11" i="1" s="1"/>
  <c r="U12" i="1"/>
  <c r="P12" i="1" s="1"/>
  <c r="U13" i="1"/>
  <c r="P13" i="1" s="1"/>
  <c r="O16" i="1"/>
  <c r="F7" i="1" l="1"/>
  <c r="G6" i="1"/>
  <c r="S7" i="1"/>
  <c r="G7" i="1" s="1"/>
  <c r="G3" i="1"/>
  <c r="V11" i="1"/>
  <c r="Q11" i="1" s="1"/>
  <c r="V7" i="1"/>
  <c r="Q7" i="1" s="1"/>
  <c r="F8" i="1"/>
  <c r="G12" i="1"/>
  <c r="G5" i="1"/>
  <c r="S2" i="1"/>
  <c r="S11" i="1"/>
  <c r="G11" i="1" s="1"/>
  <c r="S4" i="1"/>
  <c r="S5" i="1"/>
  <c r="F5" i="1" s="1"/>
  <c r="S12" i="1"/>
  <c r="F12" i="1" s="1"/>
  <c r="S10" i="1"/>
  <c r="F10" i="1" s="1"/>
  <c r="S9" i="1"/>
  <c r="G9" i="1" s="1"/>
  <c r="S3" i="1"/>
  <c r="F3" i="1" s="1"/>
  <c r="R16" i="1"/>
  <c r="R15" i="1"/>
  <c r="V10" i="1"/>
  <c r="Q10" i="1" s="1"/>
  <c r="V6" i="1"/>
  <c r="Q6" i="1" s="1"/>
  <c r="G10" i="1" l="1"/>
  <c r="S15" i="1"/>
  <c r="S16" i="1"/>
  <c r="F2" i="1"/>
  <c r="G2" i="1"/>
  <c r="G4" i="1"/>
  <c r="F4" i="1"/>
  <c r="F11" i="1"/>
  <c r="F9" i="1"/>
  <c r="F16" i="1" l="1"/>
  <c r="F15" i="1"/>
  <c r="F17" i="1"/>
  <c r="G17" i="1"/>
  <c r="G15" i="1"/>
  <c r="G16" i="1"/>
</calcChain>
</file>

<file path=xl/sharedStrings.xml><?xml version="1.0" encoding="utf-8"?>
<sst xmlns="http://schemas.openxmlformats.org/spreadsheetml/2006/main" count="180" uniqueCount="74">
  <si>
    <t>OBS.</t>
  </si>
  <si>
    <t>X1</t>
  </si>
  <si>
    <t>X2</t>
  </si>
  <si>
    <t>NEW1</t>
  </si>
  <si>
    <t>NEW2</t>
  </si>
  <si>
    <t>P1</t>
  </si>
  <si>
    <t>P2</t>
  </si>
  <si>
    <t>Axis1</t>
  </si>
  <si>
    <t>Axis2</t>
  </si>
  <si>
    <t>C1</t>
  </si>
  <si>
    <t>C2</t>
  </si>
  <si>
    <t>C Axis1</t>
  </si>
  <si>
    <t>C Axis2</t>
  </si>
  <si>
    <t>Mean</t>
  </si>
  <si>
    <t>S. D.</t>
  </si>
  <si>
    <t>VAR.</t>
  </si>
  <si>
    <t>Angle =</t>
  </si>
  <si>
    <t>Degrees</t>
  </si>
  <si>
    <t>Radians</t>
  </si>
  <si>
    <t>Total</t>
  </si>
  <si>
    <t>X1*X2</t>
  </si>
  <si>
    <t>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</si>
  <si>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</si>
  <si>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</si>
  <si>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</si>
  <si>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</si>
  <si>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</si>
  <si>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</si>
  <si>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</si>
  <si>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</si>
  <si>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</si>
  <si>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</si>
  <si>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</si>
  <si>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</si>
  <si>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</si>
  <si>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</si>
  <si>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</si>
  <si>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</si>
  <si>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</si>
  <si>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</si>
  <si>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</si>
  <si>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</si>
  <si>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</si>
  <si>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90.0%</t>
  </si>
  <si>
    <t>Upper 90.0%</t>
  </si>
  <si>
    <t>RESIDUAL OUTPUT</t>
  </si>
  <si>
    <t>Observation</t>
  </si>
  <si>
    <t>Predicted Y</t>
  </si>
  <si>
    <t>Residuals</t>
  </si>
  <si>
    <t>X2 = 1</t>
  </si>
  <si>
    <t>X2 = 2</t>
  </si>
  <si>
    <t>X2 = 3</t>
  </si>
  <si>
    <t>X1 = 1</t>
  </si>
  <si>
    <t>X1 = 2</t>
  </si>
  <si>
    <t>X1 = 3</t>
  </si>
  <si>
    <t>X1 = 4</t>
  </si>
  <si>
    <t>X2=1</t>
  </si>
  <si>
    <t>X2=2</t>
  </si>
  <si>
    <t>X2=3</t>
  </si>
  <si>
    <t>X1*X2=3</t>
  </si>
  <si>
    <t xml:space="preserve">Slope </t>
  </si>
  <si>
    <t>Value of X2</t>
  </si>
  <si>
    <t>Regression equation</t>
  </si>
  <si>
    <t>+</t>
  </si>
  <si>
    <t>*</t>
  </si>
  <si>
    <t>X1*(X2=1)</t>
  </si>
  <si>
    <t>X1*(X2=3)</t>
  </si>
  <si>
    <t>Slope of X1 =</t>
  </si>
  <si>
    <t>Slope of X2 =</t>
  </si>
  <si>
    <r>
      <t>1.375 + 1.825</t>
    </r>
    <r>
      <rPr>
        <sz val="10"/>
        <rFont val="Calibri"/>
        <family val="2"/>
      </rPr>
      <t>•</t>
    </r>
    <r>
      <rPr>
        <sz val="10"/>
        <rFont val="Arial"/>
        <family val="2"/>
      </rPr>
      <t>X1</t>
    </r>
  </si>
  <si>
    <r>
      <t>.80667 + 1.825</t>
    </r>
    <r>
      <rPr>
        <sz val="10"/>
        <rFont val="Calibri"/>
        <family val="2"/>
      </rPr>
      <t>•</t>
    </r>
    <r>
      <rPr>
        <sz val="10"/>
        <rFont val="Arial"/>
        <family val="2"/>
      </rPr>
      <t>X2</t>
    </r>
  </si>
  <si>
    <t>Ŷ</t>
  </si>
  <si>
    <t>For X2=1, Intercept =</t>
  </si>
  <si>
    <t>For X2=3, Intercept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</si>
</sst>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32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theme="9" tint="-0.499984740745262"/>
      <name val="Arial"/>
      <family val="2"/>
    </font>
    <font>
      <b/>
      <vertAlign val="subscript"/>
      <sz val="14"/>
      <color theme="9" tint="-0.499984740745262"/>
      <name val="Arial"/>
      <family val="2"/>
    </font>
    <font>
      <b/>
      <sz val="10"/>
      <color theme="1"/>
      <name val="Arial"/>
      <family val="2"/>
    </font>
    <font>
      <b/>
      <vertAlign val="subscript"/>
      <sz val="14"/>
      <color theme="1"/>
      <name val="Arial"/>
      <family val="2"/>
    </font>
    <font>
      <b/>
      <sz val="10"/>
      <color rgb="FF0000FF"/>
      <name val="Arial"/>
      <family val="2"/>
    </font>
    <font>
      <b/>
      <vertAlign val="subscript"/>
      <sz val="14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/>
    <xf numFmtId="0" fontId="7" fillId="2" borderId="0" xfId="0" applyFont="1" applyFill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/>
    <xf numFmtId="0" fontId="13" fillId="0" borderId="0" xfId="0" quotePrefix="1" applyFont="1" applyAlignment="1">
      <alignment horizontal="center"/>
    </xf>
    <xf numFmtId="0" fontId="14" fillId="0" borderId="0" xfId="0" quotePrefix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quotePrefix="1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quotePrefix="1" applyFont="1" applyAlignment="1">
      <alignment horizontal="center"/>
    </xf>
    <xf numFmtId="0" fontId="18" fillId="0" borderId="0" xfId="0" quotePrefix="1" applyFont="1" applyAlignment="1">
      <alignment horizontal="center"/>
    </xf>
    <xf numFmtId="0" fontId="2" fillId="0" borderId="0" xfId="0" quotePrefix="1" applyFont="1"/>
    <xf numFmtId="0" fontId="17" fillId="0" borderId="1" xfId="0" applyFont="1" applyFill="1" applyBorder="1" applyAlignment="1"/>
    <xf numFmtId="0" fontId="12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8358041686069"/>
          <c:y val="5.2508871127641681E-2"/>
          <c:w val="0.8751106630572173"/>
          <c:h val="0.8086366153656818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'Interaction example'!$N$2:$N$13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'Interaction example'!$O$2:$O$13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'Interaction example'!$N$2:$N$13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'Interaction example'!$P$2:$P$13</c:f>
              <c:numCache>
                <c:formatCode>General</c:formatCode>
                <c:ptCount val="12"/>
                <c:pt idx="0">
                  <c:v>0.50000000000000033</c:v>
                </c:pt>
                <c:pt idx="1">
                  <c:v>1.5000000000000002</c:v>
                </c:pt>
                <c:pt idx="2">
                  <c:v>2.5</c:v>
                </c:pt>
                <c:pt idx="3">
                  <c:v>3.5</c:v>
                </c:pt>
                <c:pt idx="4">
                  <c:v>0.50000000000000033</c:v>
                </c:pt>
                <c:pt idx="5">
                  <c:v>1.5000000000000002</c:v>
                </c:pt>
                <c:pt idx="6">
                  <c:v>2.5</c:v>
                </c:pt>
                <c:pt idx="7">
                  <c:v>3.5</c:v>
                </c:pt>
                <c:pt idx="8">
                  <c:v>0.50000000000000033</c:v>
                </c:pt>
                <c:pt idx="9">
                  <c:v>1.5000000000000002</c:v>
                </c:pt>
                <c:pt idx="10">
                  <c:v>2.5</c:v>
                </c:pt>
                <c:pt idx="11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436016"/>
        <c:axId val="1425428736"/>
      </c:scatterChart>
      <c:valAx>
        <c:axId val="142543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X1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428736"/>
        <c:crosses val="autoZero"/>
        <c:crossBetween val="midCat"/>
      </c:valAx>
      <c:valAx>
        <c:axId val="1425428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X2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436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Y in relation to both X1 &amp; X2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'Y vs X1 &amp; X2'!$A$2</c:f>
              <c:strCache>
                <c:ptCount val="1"/>
                <c:pt idx="0">
                  <c:v>X2 = 1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'Y vs X1 &amp; X2'!$B$1:$E$1</c:f>
              <c:strCache>
                <c:ptCount val="4"/>
                <c:pt idx="0">
                  <c:v>X1 = 1</c:v>
                </c:pt>
                <c:pt idx="1">
                  <c:v>X1 = 2</c:v>
                </c:pt>
                <c:pt idx="2">
                  <c:v>X1 = 3</c:v>
                </c:pt>
                <c:pt idx="3">
                  <c:v>X1 = 4</c:v>
                </c:pt>
              </c:strCache>
            </c:strRef>
          </c:cat>
          <c:val>
            <c:numRef>
              <c:f>'Y vs X1 &amp; X2'!$B$2:$E$2</c:f>
              <c:numCache>
                <c:formatCode>General</c:formatCode>
                <c:ptCount val="4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'Y vs X1 &amp; X2'!$A$3</c:f>
              <c:strCache>
                <c:ptCount val="1"/>
                <c:pt idx="0">
                  <c:v>X2 = 2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'Y vs X1 &amp; X2'!$B$1:$E$1</c:f>
              <c:strCache>
                <c:ptCount val="4"/>
                <c:pt idx="0">
                  <c:v>X1 = 1</c:v>
                </c:pt>
                <c:pt idx="1">
                  <c:v>X1 = 2</c:v>
                </c:pt>
                <c:pt idx="2">
                  <c:v>X1 = 3</c:v>
                </c:pt>
                <c:pt idx="3">
                  <c:v>X1 = 4</c:v>
                </c:pt>
              </c:strCache>
            </c:strRef>
          </c:cat>
          <c:val>
            <c:numRef>
              <c:f>'Y vs X1 &amp; X2'!$B$3:$E$3</c:f>
              <c:numCache>
                <c:formatCode>General</c:formatCode>
                <c:ptCount val="4"/>
                <c:pt idx="0">
                  <c:v>7.4</c:v>
                </c:pt>
                <c:pt idx="1">
                  <c:v>11.5</c:v>
                </c:pt>
                <c:pt idx="2">
                  <c:v>16.3</c:v>
                </c:pt>
                <c:pt idx="3">
                  <c:v>20.399999999999999</c:v>
                </c:pt>
              </c:numCache>
            </c:numRef>
          </c:val>
        </c:ser>
        <c:ser>
          <c:idx val="2"/>
          <c:order val="2"/>
          <c:tx>
            <c:strRef>
              <c:f>'Y vs X1 &amp; X2'!$A$4</c:f>
              <c:strCache>
                <c:ptCount val="1"/>
                <c:pt idx="0">
                  <c:v>X2 = 3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'Y vs X1 &amp; X2'!$B$1:$E$1</c:f>
              <c:strCache>
                <c:ptCount val="4"/>
                <c:pt idx="0">
                  <c:v>X1 = 1</c:v>
                </c:pt>
                <c:pt idx="1">
                  <c:v>X1 = 2</c:v>
                </c:pt>
                <c:pt idx="2">
                  <c:v>X1 = 3</c:v>
                </c:pt>
                <c:pt idx="3">
                  <c:v>X1 = 4</c:v>
                </c:pt>
              </c:strCache>
            </c:strRef>
          </c:cat>
          <c:val>
            <c:numRef>
              <c:f>'Y vs X1 &amp; X2'!$B$4:$E$4</c:f>
              <c:numCache>
                <c:formatCode>General</c:formatCode>
                <c:ptCount val="4"/>
                <c:pt idx="0">
                  <c:v>10.4</c:v>
                </c:pt>
                <c:pt idx="1">
                  <c:v>16.100000000000001</c:v>
                </c:pt>
                <c:pt idx="2">
                  <c:v>22.9</c:v>
                </c:pt>
                <c:pt idx="3">
                  <c:v>29.2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498"/>
        <c:shape val="box"/>
        <c:axId val="1940515856"/>
        <c:axId val="1940516416"/>
        <c:axId val="1428712560"/>
      </c:bar3DChart>
      <c:catAx>
        <c:axId val="194051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516416"/>
        <c:crosses val="autoZero"/>
        <c:auto val="1"/>
        <c:lblAlgn val="ctr"/>
        <c:lblOffset val="100"/>
        <c:noMultiLvlLbl val="0"/>
      </c:catAx>
      <c:valAx>
        <c:axId val="194051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515856"/>
        <c:crosses val="autoZero"/>
        <c:crossBetween val="between"/>
      </c:valAx>
      <c:serAx>
        <c:axId val="142871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0516416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</a:t>
            </a:r>
            <a:r>
              <a:rPr lang="en-US"/>
              <a:t> versus </a:t>
            </a:r>
            <a:r>
              <a:rPr lang="en-US" b="1"/>
              <a:t>X1 </a:t>
            </a:r>
            <a:r>
              <a:rPr lang="en-US" b="0"/>
              <a:t>by</a:t>
            </a:r>
            <a:r>
              <a:rPr lang="en-US" b="1"/>
              <a:t> X2 </a:t>
            </a:r>
            <a:r>
              <a:rPr lang="en-US" b="0"/>
              <a:t>values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36804651387078E-2"/>
          <c:y val="0.11332018408941488"/>
          <c:w val="0.90609957219914428"/>
          <c:h val="0.698781054735022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vs X1'!$B$2</c:f>
              <c:strCache>
                <c:ptCount val="1"/>
                <c:pt idx="0">
                  <c:v>X2 =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047540317302857"/>
                  <c:y val="-6.320251388694755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X1'!$A$3:$A$6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'Y vs X1'!$B$3:$B$6</c:f>
              <c:numCache>
                <c:formatCode>General</c:formatCode>
                <c:ptCount val="4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 vs X1'!$C$2</c:f>
              <c:strCache>
                <c:ptCount val="1"/>
                <c:pt idx="0">
                  <c:v>X2 =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166525444161999"/>
                  <c:y val="-4.846894138232720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X1'!$A$3:$A$6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'Y vs X1'!$C$3:$C$6</c:f>
              <c:numCache>
                <c:formatCode>General</c:formatCode>
                <c:ptCount val="4"/>
                <c:pt idx="0">
                  <c:v>7.4</c:v>
                </c:pt>
                <c:pt idx="1">
                  <c:v>11.5</c:v>
                </c:pt>
                <c:pt idx="2">
                  <c:v>16.3</c:v>
                </c:pt>
                <c:pt idx="3">
                  <c:v>20.399999999999999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'Y vs X1'!$D$2</c:f>
              <c:strCache>
                <c:ptCount val="1"/>
                <c:pt idx="0">
                  <c:v>X2 = 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16400410578599"/>
                  <c:y val="-0.1289146751392918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X1'!$A$3:$A$6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'Y vs X1'!$D$3:$D$6</c:f>
              <c:numCache>
                <c:formatCode>General</c:formatCode>
                <c:ptCount val="4"/>
                <c:pt idx="0">
                  <c:v>10.4</c:v>
                </c:pt>
                <c:pt idx="1">
                  <c:v>16.100000000000001</c:v>
                </c:pt>
                <c:pt idx="2">
                  <c:v>22.9</c:v>
                </c:pt>
                <c:pt idx="3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513056"/>
        <c:axId val="1940513616"/>
      </c:scatterChart>
      <c:valAx>
        <c:axId val="194051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X1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0513616"/>
        <c:crosses val="autoZero"/>
        <c:crossBetween val="midCat"/>
      </c:valAx>
      <c:valAx>
        <c:axId val="19405136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5130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994681767141304E-2"/>
          <c:y val="0.91715031235130706"/>
          <c:w val="0.9"/>
          <c:h val="7.993584135316422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Y</a:t>
            </a:r>
            <a:r>
              <a:rPr lang="en-US"/>
              <a:t> versus </a:t>
            </a:r>
            <a:r>
              <a:rPr lang="en-US" b="1"/>
              <a:t>X2</a:t>
            </a:r>
            <a:r>
              <a:rPr lang="en-US"/>
              <a:t> by </a:t>
            </a:r>
            <a:r>
              <a:rPr lang="en-US" b="1"/>
              <a:t>X1</a:t>
            </a:r>
            <a:r>
              <a:rPr lang="en-US"/>
              <a:t> values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15816204792589E-2"/>
          <c:y val="0.13401987353206865"/>
          <c:w val="0.90707516105941299"/>
          <c:h val="0.646642055921871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'Y vs X2'!$B$1</c:f>
              <c:strCache>
                <c:ptCount val="1"/>
                <c:pt idx="0">
                  <c:v>X1 = 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25400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730510958857416"/>
                  <c:y val="-4.374737710631699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X2'!$A$2:$A$4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'Y vs X2'!$B$2:$B$4</c:f>
              <c:numCache>
                <c:formatCode>General</c:formatCode>
                <c:ptCount val="3"/>
                <c:pt idx="0">
                  <c:v>3.8</c:v>
                </c:pt>
                <c:pt idx="1">
                  <c:v>7.4</c:v>
                </c:pt>
                <c:pt idx="2">
                  <c:v>10.4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'Y vs X2'!$C$1</c:f>
              <c:strCache>
                <c:ptCount val="1"/>
                <c:pt idx="0">
                  <c:v>X1 =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090684119030577"/>
                  <c:y val="-1.922938494476808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X2'!$A$2:$A$4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'Y vs X2'!$C$2:$C$4</c:f>
              <c:numCache>
                <c:formatCode>General</c:formatCode>
                <c:ptCount val="3"/>
                <c:pt idx="0">
                  <c:v>6.6</c:v>
                </c:pt>
                <c:pt idx="1">
                  <c:v>11.5</c:v>
                </c:pt>
                <c:pt idx="2">
                  <c:v>16.100000000000001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'Y vs X2'!$D$1</c:f>
              <c:strCache>
                <c:ptCount val="1"/>
                <c:pt idx="0">
                  <c:v>X1 = 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 w="25400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720987149333605"/>
                  <c:y val="-2.753842761524731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trendlineType val="linear"/>
            <c:dispRSqr val="0"/>
            <c:dispEq val="0"/>
          </c:trendline>
          <c:xVal>
            <c:numRef>
              <c:f>'Y vs X2'!$A$2:$A$4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'Y vs X2'!$D$2:$D$4</c:f>
              <c:numCache>
                <c:formatCode>General</c:formatCode>
                <c:ptCount val="3"/>
                <c:pt idx="0">
                  <c:v>8.6999999999999993</c:v>
                </c:pt>
                <c:pt idx="1">
                  <c:v>16.3</c:v>
                </c:pt>
                <c:pt idx="2">
                  <c:v>22.9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'Y vs X2'!$E$1</c:f>
              <c:strCache>
                <c:ptCount val="1"/>
                <c:pt idx="0">
                  <c:v>X1 = 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4"/>
              </a:solidFill>
              <a:ln w="25400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412755223778846"/>
                  <c:y val="-0.1081726166343028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rgbClr val="6600CC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'Y vs X2'!$A$2:$A$4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'Y vs X2'!$E$2:$E$4</c:f>
              <c:numCache>
                <c:formatCode>General</c:formatCode>
                <c:ptCount val="3"/>
                <c:pt idx="0">
                  <c:v>12</c:v>
                </c:pt>
                <c:pt idx="1">
                  <c:v>20.399999999999999</c:v>
                </c:pt>
                <c:pt idx="2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520336"/>
        <c:axId val="1940520896"/>
      </c:scatterChart>
      <c:valAx>
        <c:axId val="194052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X2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40520896"/>
        <c:crosses val="autoZero"/>
        <c:crossBetween val="midCat"/>
      </c:valAx>
      <c:valAx>
        <c:axId val="19405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Y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52033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'Data w Dummy'!$B$2:$B$13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'1st Order Reg'!$C$27:$C$38</c:f>
              <c:numCache>
                <c:formatCode>General</c:formatCode>
                <c:ptCount val="12"/>
                <c:pt idx="0">
                  <c:v>2.7100000000000026</c:v>
                </c:pt>
                <c:pt idx="1">
                  <c:v>1.0533333333333355</c:v>
                </c:pt>
                <c:pt idx="2">
                  <c:v>-1.303333333333331</c:v>
                </c:pt>
                <c:pt idx="3">
                  <c:v>-2.4599999999999973</c:v>
                </c:pt>
                <c:pt idx="4">
                  <c:v>0.1850000000000005</c:v>
                </c:pt>
                <c:pt idx="5">
                  <c:v>-0.17166666666666686</c:v>
                </c:pt>
                <c:pt idx="6">
                  <c:v>0.17166666666666686</c:v>
                </c:pt>
                <c:pt idx="7">
                  <c:v>-0.18500000000000227</c:v>
                </c:pt>
                <c:pt idx="8">
                  <c:v>-2.5649999999999977</c:v>
                </c:pt>
                <c:pt idx="9">
                  <c:v>-1.3216666666666654</c:v>
                </c:pt>
                <c:pt idx="10">
                  <c:v>1.0216666666666683</c:v>
                </c:pt>
                <c:pt idx="11">
                  <c:v>2.8649999999999984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665536"/>
        <c:axId val="1607663296"/>
      </c:scatterChart>
      <c:valAx>
        <c:axId val="160766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7663296"/>
        <c:crosses val="autoZero"/>
        <c:crossBetween val="midCat"/>
      </c:valAx>
      <c:valAx>
        <c:axId val="1607663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766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X2=1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'Data w Dummy'!$C$2:$C$13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'1st Order Reg'!$C$27:$C$38</c:f>
              <c:numCache>
                <c:formatCode>General</c:formatCode>
                <c:ptCount val="12"/>
                <c:pt idx="0">
                  <c:v>2.7100000000000026</c:v>
                </c:pt>
                <c:pt idx="1">
                  <c:v>1.0533333333333355</c:v>
                </c:pt>
                <c:pt idx="2">
                  <c:v>-1.303333333333331</c:v>
                </c:pt>
                <c:pt idx="3">
                  <c:v>-2.4599999999999973</c:v>
                </c:pt>
                <c:pt idx="4">
                  <c:v>0.1850000000000005</c:v>
                </c:pt>
                <c:pt idx="5">
                  <c:v>-0.17166666666666686</c:v>
                </c:pt>
                <c:pt idx="6">
                  <c:v>0.17166666666666686</c:v>
                </c:pt>
                <c:pt idx="7">
                  <c:v>-0.18500000000000227</c:v>
                </c:pt>
                <c:pt idx="8">
                  <c:v>-2.5649999999999977</c:v>
                </c:pt>
                <c:pt idx="9">
                  <c:v>-1.3216666666666654</c:v>
                </c:pt>
                <c:pt idx="10">
                  <c:v>1.0216666666666683</c:v>
                </c:pt>
                <c:pt idx="11">
                  <c:v>2.8649999999999984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7667776"/>
        <c:axId val="1870280032"/>
      </c:scatterChart>
      <c:valAx>
        <c:axId val="16076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X2=1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0280032"/>
        <c:crosses val="autoZero"/>
        <c:crossBetween val="midCat"/>
      </c:valAx>
      <c:valAx>
        <c:axId val="18702800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07667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X2=3  Residual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'Data w Dummy'!$E$2:$E$13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xVal>
          <c:yVal>
            <c:numRef>
              <c:f>'1st Order Reg'!$C$27:$C$38</c:f>
              <c:numCache>
                <c:formatCode>General</c:formatCode>
                <c:ptCount val="12"/>
                <c:pt idx="0">
                  <c:v>2.7100000000000026</c:v>
                </c:pt>
                <c:pt idx="1">
                  <c:v>1.0533333333333355</c:v>
                </c:pt>
                <c:pt idx="2">
                  <c:v>-1.303333333333331</c:v>
                </c:pt>
                <c:pt idx="3">
                  <c:v>-2.4599999999999973</c:v>
                </c:pt>
                <c:pt idx="4">
                  <c:v>0.1850000000000005</c:v>
                </c:pt>
                <c:pt idx="5">
                  <c:v>-0.17166666666666686</c:v>
                </c:pt>
                <c:pt idx="6">
                  <c:v>0.17166666666666686</c:v>
                </c:pt>
                <c:pt idx="7">
                  <c:v>-0.18500000000000227</c:v>
                </c:pt>
                <c:pt idx="8">
                  <c:v>-2.5649999999999977</c:v>
                </c:pt>
                <c:pt idx="9">
                  <c:v>-1.3216666666666654</c:v>
                </c:pt>
                <c:pt idx="10">
                  <c:v>1.0216666666666683</c:v>
                </c:pt>
                <c:pt idx="11">
                  <c:v>2.8649999999999984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282832"/>
        <c:axId val="1425429296"/>
      </c:scatterChart>
      <c:valAx>
        <c:axId val="187028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X2=3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25429296"/>
        <c:crosses val="autoZero"/>
        <c:crossBetween val="midCat"/>
      </c:valAx>
      <c:valAx>
        <c:axId val="1425429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0282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versus X1</a:t>
            </a:r>
          </a:p>
        </c:rich>
      </c:tx>
      <c:layout>
        <c:manualLayout>
          <c:xMode val="edge"/>
          <c:yMode val="edge"/>
          <c:x val="0.38785661381368425"/>
          <c:y val="3.4627661833532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10903873744623E-2"/>
          <c:y val="0.17943373605090843"/>
          <c:w val="0.85504734576757535"/>
          <c:h val="0.717734944203633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'Interaction example'!$E$1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6.5876462062853441E-2"/>
                  <c:y val="-0.2427389794952771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'Interaction example'!$B$2:$B$13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'Interaction example'!$E$2:$E$13</c:f>
              <c:numCache>
                <c:formatCode>General</c:formatCode>
                <c:ptCount val="12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  <c:pt idx="4">
                  <c:v>7.4</c:v>
                </c:pt>
                <c:pt idx="5">
                  <c:v>11.5</c:v>
                </c:pt>
                <c:pt idx="6">
                  <c:v>16.3</c:v>
                </c:pt>
                <c:pt idx="7">
                  <c:v>20.399999999999999</c:v>
                </c:pt>
                <c:pt idx="8">
                  <c:v>10.4</c:v>
                </c:pt>
                <c:pt idx="9">
                  <c:v>16.100000000000001</c:v>
                </c:pt>
                <c:pt idx="10">
                  <c:v>22.9</c:v>
                </c:pt>
                <c:pt idx="11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432880"/>
        <c:axId val="1507433440"/>
      </c:scatterChart>
      <c:valAx>
        <c:axId val="150743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3440"/>
        <c:crosses val="autoZero"/>
        <c:crossBetween val="midCat"/>
      </c:valAx>
      <c:valAx>
        <c:axId val="150743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2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versus X2</a:t>
            </a:r>
          </a:p>
        </c:rich>
      </c:tx>
      <c:layout>
        <c:manualLayout>
          <c:xMode val="edge"/>
          <c:yMode val="edge"/>
          <c:x val="0.39436619718309857"/>
          <c:y val="3.5830470855572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90140845070425E-2"/>
          <c:y val="0.18566775244299674"/>
          <c:w val="0.86197183098591545"/>
          <c:h val="0.706840390879478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'Interaction example'!$E$1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1.0897039927088474E-2"/>
                  <c:y val="-0.3821711092810949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'Interaction example'!$C$2:$C$13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'Interaction example'!$E$2:$E$13</c:f>
              <c:numCache>
                <c:formatCode>General</c:formatCode>
                <c:ptCount val="12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  <c:pt idx="4">
                  <c:v>7.4</c:v>
                </c:pt>
                <c:pt idx="5">
                  <c:v>11.5</c:v>
                </c:pt>
                <c:pt idx="6">
                  <c:v>16.3</c:v>
                </c:pt>
                <c:pt idx="7">
                  <c:v>20.399999999999999</c:v>
                </c:pt>
                <c:pt idx="8">
                  <c:v>10.4</c:v>
                </c:pt>
                <c:pt idx="9">
                  <c:v>16.100000000000001</c:v>
                </c:pt>
                <c:pt idx="10">
                  <c:v>22.9</c:v>
                </c:pt>
                <c:pt idx="11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435680"/>
        <c:axId val="1507436240"/>
      </c:scatterChart>
      <c:valAx>
        <c:axId val="150743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6240"/>
        <c:crosses val="autoZero"/>
        <c:crossBetween val="midCat"/>
      </c:valAx>
      <c:valAx>
        <c:axId val="150743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5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versus X1*X2</a:t>
            </a:r>
          </a:p>
        </c:rich>
      </c:tx>
      <c:layout>
        <c:manualLayout>
          <c:xMode val="edge"/>
          <c:yMode val="edge"/>
          <c:x val="0.34773592791346947"/>
          <c:y val="3.47735686133695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53354490559516E-2"/>
          <c:y val="0.17702917968412343"/>
          <c:w val="0.85669478025709733"/>
          <c:h val="0.723922895494004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'Interaction example'!$E$1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4.0712784120097212E-2"/>
                  <c:y val="-0.1709869761182200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'Interaction example'!$D$2:$D$13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</c:numCache>
            </c:numRef>
          </c:xVal>
          <c:yVal>
            <c:numRef>
              <c:f>'Interaction example'!$E$2:$E$13</c:f>
              <c:numCache>
                <c:formatCode>General</c:formatCode>
                <c:ptCount val="12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  <c:pt idx="4">
                  <c:v>7.4</c:v>
                </c:pt>
                <c:pt idx="5">
                  <c:v>11.5</c:v>
                </c:pt>
                <c:pt idx="6">
                  <c:v>16.3</c:v>
                </c:pt>
                <c:pt idx="7">
                  <c:v>20.399999999999999</c:v>
                </c:pt>
                <c:pt idx="8">
                  <c:v>10.4</c:v>
                </c:pt>
                <c:pt idx="9">
                  <c:v>16.100000000000001</c:v>
                </c:pt>
                <c:pt idx="10">
                  <c:v>22.9</c:v>
                </c:pt>
                <c:pt idx="11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438480"/>
        <c:axId val="1507439040"/>
      </c:scatterChart>
      <c:valAx>
        <c:axId val="1507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9040"/>
        <c:crosses val="autoZero"/>
        <c:crossBetween val="midCat"/>
      </c:valAx>
      <c:valAx>
        <c:axId val="150743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07438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versus 45 degree Rotated (NEW1) </a:t>
            </a:r>
          </a:p>
        </c:rich>
      </c:tx>
      <c:layout>
        <c:manualLayout>
          <c:xMode val="edge"/>
          <c:yMode val="edge"/>
          <c:x val="0.26586113099498926"/>
          <c:y val="3.6789421940814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465256797583083E-2"/>
          <c:y val="0.18394648829431437"/>
          <c:w val="0.87009063444108758"/>
          <c:h val="0.705685618729096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'Interaction example'!$M$1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9.0982647081226983E-2"/>
                  <c:y val="-0.170109639305120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'Interaction example'!$F$2:$F$13</c:f>
              <c:numCache>
                <c:formatCode>General</c:formatCode>
                <c:ptCount val="12"/>
                <c:pt idx="0">
                  <c:v>-1.7677669529663689</c:v>
                </c:pt>
                <c:pt idx="1">
                  <c:v>-1.0606601717798212</c:v>
                </c:pt>
                <c:pt idx="2">
                  <c:v>-0.35355339059327368</c:v>
                </c:pt>
                <c:pt idx="3">
                  <c:v>0.35355339059327395</c:v>
                </c:pt>
                <c:pt idx="4">
                  <c:v>-1.0606601717798214</c:v>
                </c:pt>
                <c:pt idx="5">
                  <c:v>-0.35355339059327379</c:v>
                </c:pt>
                <c:pt idx="6">
                  <c:v>0.35355339059327379</c:v>
                </c:pt>
                <c:pt idx="7">
                  <c:v>1.0606601717798214</c:v>
                </c:pt>
                <c:pt idx="8">
                  <c:v>-0.35355339059327395</c:v>
                </c:pt>
                <c:pt idx="9">
                  <c:v>0.35355339059327368</c:v>
                </c:pt>
                <c:pt idx="10">
                  <c:v>1.0606601717798212</c:v>
                </c:pt>
                <c:pt idx="11">
                  <c:v>1.7677669529663689</c:v>
                </c:pt>
              </c:numCache>
            </c:numRef>
          </c:xVal>
          <c:yVal>
            <c:numRef>
              <c:f>'Interaction example'!$M$2:$M$13</c:f>
              <c:numCache>
                <c:formatCode>General</c:formatCode>
                <c:ptCount val="12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  <c:pt idx="4">
                  <c:v>7.4</c:v>
                </c:pt>
                <c:pt idx="5">
                  <c:v>11.5</c:v>
                </c:pt>
                <c:pt idx="6">
                  <c:v>16.3</c:v>
                </c:pt>
                <c:pt idx="7">
                  <c:v>20.399999999999999</c:v>
                </c:pt>
                <c:pt idx="8">
                  <c:v>10.4</c:v>
                </c:pt>
                <c:pt idx="9">
                  <c:v>16.100000000000001</c:v>
                </c:pt>
                <c:pt idx="10">
                  <c:v>22.9</c:v>
                </c:pt>
                <c:pt idx="11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43760"/>
        <c:axId val="-2071443200"/>
      </c:scatterChart>
      <c:valAx>
        <c:axId val="-207144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43200"/>
        <c:crosses val="autoZero"/>
        <c:crossBetween val="midCat"/>
      </c:valAx>
      <c:valAx>
        <c:axId val="-207144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437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 versus #2 Rotated (NEW2)</a:t>
            </a:r>
          </a:p>
        </c:rich>
      </c:tx>
      <c:layout>
        <c:manualLayout>
          <c:xMode val="edge"/>
          <c:yMode val="edge"/>
          <c:x val="0.34507849562282977"/>
          <c:y val="3.6464127990827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85106227951403E-2"/>
          <c:y val="0.15911636549629984"/>
          <c:w val="0.87357689762163537"/>
          <c:h val="0.73922811470155969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'Interaction example'!$M$1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 val="-8.6162334765416376E-2"/>
                  <c:y val="-0.547590966097041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'Interaction example'!$G$2:$G$13</c:f>
              <c:numCache>
                <c:formatCode>General</c:formatCode>
                <c:ptCount val="12"/>
                <c:pt idx="0">
                  <c:v>0.35355339059327362</c:v>
                </c:pt>
                <c:pt idx="1">
                  <c:v>-0.35355339059327384</c:v>
                </c:pt>
                <c:pt idx="2">
                  <c:v>-1.0606601717798214</c:v>
                </c:pt>
                <c:pt idx="3">
                  <c:v>-1.7677669529663689</c:v>
                </c:pt>
                <c:pt idx="4">
                  <c:v>1.0606601717798212</c:v>
                </c:pt>
                <c:pt idx="5">
                  <c:v>0.35355339059327373</c:v>
                </c:pt>
                <c:pt idx="6">
                  <c:v>-0.35355339059327373</c:v>
                </c:pt>
                <c:pt idx="7">
                  <c:v>-1.0606601717798212</c:v>
                </c:pt>
                <c:pt idx="8">
                  <c:v>1.7677669529663689</c:v>
                </c:pt>
                <c:pt idx="9">
                  <c:v>1.0606601717798214</c:v>
                </c:pt>
                <c:pt idx="10">
                  <c:v>0.35355339059327384</c:v>
                </c:pt>
                <c:pt idx="11">
                  <c:v>-0.35355339059327362</c:v>
                </c:pt>
              </c:numCache>
            </c:numRef>
          </c:xVal>
          <c:yVal>
            <c:numRef>
              <c:f>'Interaction example'!$M$2:$M$13</c:f>
              <c:numCache>
                <c:formatCode>General</c:formatCode>
                <c:ptCount val="12"/>
                <c:pt idx="0">
                  <c:v>3.8</c:v>
                </c:pt>
                <c:pt idx="1">
                  <c:v>6.6</c:v>
                </c:pt>
                <c:pt idx="2">
                  <c:v>8.6999999999999993</c:v>
                </c:pt>
                <c:pt idx="3">
                  <c:v>12</c:v>
                </c:pt>
                <c:pt idx="4">
                  <c:v>7.4</c:v>
                </c:pt>
                <c:pt idx="5">
                  <c:v>11.5</c:v>
                </c:pt>
                <c:pt idx="6">
                  <c:v>16.3</c:v>
                </c:pt>
                <c:pt idx="7">
                  <c:v>20.399999999999999</c:v>
                </c:pt>
                <c:pt idx="8">
                  <c:v>10.4</c:v>
                </c:pt>
                <c:pt idx="9">
                  <c:v>16.100000000000001</c:v>
                </c:pt>
                <c:pt idx="10">
                  <c:v>22.9</c:v>
                </c:pt>
                <c:pt idx="11">
                  <c:v>29.2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40960"/>
        <c:axId val="-2071440400"/>
      </c:scatterChart>
      <c:valAx>
        <c:axId val="-207144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NEW2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40400"/>
        <c:crosses val="autoZero"/>
        <c:crossBetween val="midCat"/>
      </c:valAx>
      <c:valAx>
        <c:axId val="-207144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409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X1  Residual Plot</a:t>
            </a:r>
          </a:p>
        </c:rich>
      </c:tx>
      <c:layout>
        <c:manualLayout>
          <c:xMode val="edge"/>
          <c:yMode val="edge"/>
          <c:x val="0.3541674244036449"/>
          <c:y val="4.6242774566473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10465012779268"/>
          <c:y val="0.16763005780346821"/>
          <c:w val="0.76041860051117072"/>
          <c:h val="0.6878612716763006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'Interaction example'!$B$2:$B$13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xVal>
          <c:yVal>
            <c:numRef>
              <c:f>'Regression X1X2'!$C$27:$C$38</c:f>
              <c:numCache>
                <c:formatCode>General</c:formatCode>
                <c:ptCount val="12"/>
                <c:pt idx="0">
                  <c:v>-8.9999999999996305E-2</c:v>
                </c:pt>
                <c:pt idx="1">
                  <c:v>7.833333333333492E-2</c:v>
                </c:pt>
                <c:pt idx="2">
                  <c:v>-0.45333333333333314</c:v>
                </c:pt>
                <c:pt idx="3">
                  <c:v>0.215</c:v>
                </c:pt>
                <c:pt idx="4">
                  <c:v>0.31000000000000227</c:v>
                </c:pt>
                <c:pt idx="5">
                  <c:v>-4.666666666666508E-2</c:v>
                </c:pt>
                <c:pt idx="6">
                  <c:v>0.29666666666666686</c:v>
                </c:pt>
                <c:pt idx="7">
                  <c:v>-6.0000000000002274E-2</c:v>
                </c:pt>
                <c:pt idx="8">
                  <c:v>0.11000000000000121</c:v>
                </c:pt>
                <c:pt idx="9">
                  <c:v>-0.47166666666666401</c:v>
                </c:pt>
                <c:pt idx="10">
                  <c:v>4.6666666666666856E-2</c:v>
                </c:pt>
                <c:pt idx="11">
                  <c:v>6.5000000000001279E-2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39280"/>
        <c:axId val="-2071438720"/>
      </c:scatterChart>
      <c:valAx>
        <c:axId val="-207143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</a:t>
                </a:r>
              </a:p>
            </c:rich>
          </c:tx>
          <c:layout>
            <c:manualLayout>
              <c:xMode val="edge"/>
              <c:yMode val="edge"/>
              <c:x val="0.54427208883901801"/>
              <c:y val="0.8439306358381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8720"/>
        <c:crosses val="autoZero"/>
        <c:crossBetween val="midCat"/>
      </c:valAx>
      <c:valAx>
        <c:axId val="-207143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Residuals</a:t>
                </a:r>
              </a:p>
            </c:rich>
          </c:tx>
          <c:layout>
            <c:manualLayout>
              <c:xMode val="edge"/>
              <c:yMode val="edge"/>
              <c:x val="4.1666634422539935E-2"/>
              <c:y val="0.323699421965317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92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X2  Residual Plot</a:t>
            </a:r>
          </a:p>
        </c:rich>
      </c:tx>
      <c:layout>
        <c:manualLayout>
          <c:xMode val="edge"/>
          <c:yMode val="edge"/>
          <c:x val="0.35416748687664046"/>
          <c:y val="4.6511627906976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10465012779268"/>
          <c:y val="0.16860512980653219"/>
          <c:w val="0.76041860051117072"/>
          <c:h val="0.691862429206114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'Interaction example'!$C$2:$C$13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xVal>
          <c:yVal>
            <c:numRef>
              <c:f>'Regression X1X2'!$C$27:$C$38</c:f>
              <c:numCache>
                <c:formatCode>General</c:formatCode>
                <c:ptCount val="12"/>
                <c:pt idx="0">
                  <c:v>-8.9999999999996305E-2</c:v>
                </c:pt>
                <c:pt idx="1">
                  <c:v>7.833333333333492E-2</c:v>
                </c:pt>
                <c:pt idx="2">
                  <c:v>-0.45333333333333314</c:v>
                </c:pt>
                <c:pt idx="3">
                  <c:v>0.215</c:v>
                </c:pt>
                <c:pt idx="4">
                  <c:v>0.31000000000000227</c:v>
                </c:pt>
                <c:pt idx="5">
                  <c:v>-4.666666666666508E-2</c:v>
                </c:pt>
                <c:pt idx="6">
                  <c:v>0.29666666666666686</c:v>
                </c:pt>
                <c:pt idx="7">
                  <c:v>-6.0000000000002274E-2</c:v>
                </c:pt>
                <c:pt idx="8">
                  <c:v>0.11000000000000121</c:v>
                </c:pt>
                <c:pt idx="9">
                  <c:v>-0.47166666666666401</c:v>
                </c:pt>
                <c:pt idx="10">
                  <c:v>4.6666666666666856E-2</c:v>
                </c:pt>
                <c:pt idx="11">
                  <c:v>6.5000000000001279E-2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36480"/>
        <c:axId val="-2071435920"/>
      </c:scatterChart>
      <c:valAx>
        <c:axId val="-207143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X2</a:t>
                </a:r>
              </a:p>
            </c:rich>
          </c:tx>
          <c:layout>
            <c:manualLayout>
              <c:xMode val="edge"/>
              <c:yMode val="edge"/>
              <c:x val="0.54427220034995627"/>
              <c:y val="0.84302569736922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5920"/>
        <c:crosses val="autoZero"/>
        <c:crossBetween val="midCat"/>
      </c:valAx>
      <c:valAx>
        <c:axId val="-2071435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Residuals</a:t>
                </a:r>
              </a:p>
            </c:rich>
          </c:tx>
          <c:layout>
            <c:manualLayout>
              <c:xMode val="edge"/>
              <c:yMode val="edge"/>
              <c:x val="1.3020833333333334E-2"/>
              <c:y val="0.31395409876091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6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X1*X2  Residual Plot</a:t>
            </a:r>
          </a:p>
        </c:rich>
      </c:tx>
      <c:layout>
        <c:manualLayout>
          <c:xMode val="edge"/>
          <c:yMode val="edge"/>
          <c:x val="0.32812582020997377"/>
          <c:y val="4.6242774566473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10465012779268"/>
          <c:y val="0.19075144508670519"/>
          <c:w val="0.75000190735348349"/>
          <c:h val="0.630057803468208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'Interaction example'!$D$2:$D$13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</c:numCache>
            </c:numRef>
          </c:xVal>
          <c:yVal>
            <c:numRef>
              <c:f>'Regression X1X2'!$C$27:$C$38</c:f>
              <c:numCache>
                <c:formatCode>General</c:formatCode>
                <c:ptCount val="12"/>
                <c:pt idx="0">
                  <c:v>-8.9999999999996305E-2</c:v>
                </c:pt>
                <c:pt idx="1">
                  <c:v>7.833333333333492E-2</c:v>
                </c:pt>
                <c:pt idx="2">
                  <c:v>-0.45333333333333314</c:v>
                </c:pt>
                <c:pt idx="3">
                  <c:v>0.215</c:v>
                </c:pt>
                <c:pt idx="4">
                  <c:v>0.31000000000000227</c:v>
                </c:pt>
                <c:pt idx="5">
                  <c:v>-4.666666666666508E-2</c:v>
                </c:pt>
                <c:pt idx="6">
                  <c:v>0.29666666666666686</c:v>
                </c:pt>
                <c:pt idx="7">
                  <c:v>-6.0000000000002274E-2</c:v>
                </c:pt>
                <c:pt idx="8">
                  <c:v>0.11000000000000121</c:v>
                </c:pt>
                <c:pt idx="9">
                  <c:v>-0.47166666666666401</c:v>
                </c:pt>
                <c:pt idx="10">
                  <c:v>4.6666666666666856E-2</c:v>
                </c:pt>
                <c:pt idx="11">
                  <c:v>6.5000000000001279E-2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433680"/>
        <c:axId val="-2071433120"/>
      </c:scatterChart>
      <c:valAx>
        <c:axId val="-2071433680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X1*X2</a:t>
                </a:r>
              </a:p>
            </c:rich>
          </c:tx>
          <c:layout>
            <c:manualLayout>
              <c:xMode val="edge"/>
              <c:yMode val="edge"/>
              <c:x val="0.51302220034995627"/>
              <c:y val="0.8439306358381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3120"/>
        <c:crosses val="autoZero"/>
        <c:crossBetween val="midCat"/>
        <c:majorUnit val="4"/>
      </c:valAx>
      <c:valAx>
        <c:axId val="-207143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Residuals</a:t>
                </a:r>
              </a:p>
            </c:rich>
          </c:tx>
          <c:layout>
            <c:manualLayout>
              <c:xMode val="edge"/>
              <c:yMode val="edge"/>
              <c:x val="4.1666666666666664E-2"/>
              <c:y val="0.31791907514450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714336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66673</xdr:rowOff>
    </xdr:from>
    <xdr:to>
      <xdr:col>10</xdr:col>
      <xdr:colOff>533400</xdr:colOff>
      <xdr:row>32</xdr:row>
      <xdr:rowOff>66674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76200" y="66673"/>
          <a:ext cx="6553200" cy="51816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1st Order Model has 1 as the largest sum of exponents for any term.</a:t>
          </a:r>
        </a:p>
        <a:p>
          <a:pPr algn="l" rtl="0">
            <a:defRPr sz="1000"/>
          </a:pPr>
          <a:r>
            <a:rPr lang="en-US" sz="1400" b="1" i="0" baseline="0">
              <a:effectLst/>
              <a:latin typeface="Calibri"/>
              <a:ea typeface="+mn-ea"/>
              <a:cs typeface="Arial" pitchFamily="34" charset="0"/>
            </a:rPr>
            <a:t>Ŷ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 2nd Order Model has 2 as the largest sum of exponents for any term.</a:t>
          </a:r>
        </a:p>
        <a:p>
          <a:pPr algn="l" rtl="0"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</a:p>
        <a:p>
          <a:pPr algn="l" rtl="0"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</a:p>
        <a:p>
          <a:pPr algn="l" rtl="0">
            <a:defRPr sz="1000"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lang="en-US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=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  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i="0" u="none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+ b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5</a:t>
          </a:r>
          <a:r>
            <a:rPr lang="en-US" sz="12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•X</a:t>
          </a:r>
          <a:r>
            <a:rPr lang="en-US" sz="1200" b="0" i="0" u="none" strike="noStrike" baseline="-25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i="0" u="none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endParaRPr lang="en-US" sz="1200" b="0" i="0" u="none" strike="noStrike" baseline="-25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-2500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Interpretation of Coefficients for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= b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+ b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•X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+ b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•X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US" sz="1200" b="1" i="0" baseline="30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This form of function describes a parabola.</a:t>
          </a:r>
          <a:endParaRPr lang="en-US" sz="1200" b="1" baseline="0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</a:t>
          </a:r>
          <a:r>
            <a:rPr lang="en-US" sz="12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= Y intercept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</a:t>
          </a:r>
          <a:r>
            <a:rPr lang="en-US" sz="12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= is a function of how far the vertex is away from the Y axis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  Vertex is either the high (maximum) or low (minimum) point of the curve </a:t>
          </a:r>
          <a:r>
            <a:rPr lang="en-US" sz="1000" b="1" i="0" baseline="0">
              <a:effectLst/>
              <a:latin typeface="+mn-lt"/>
              <a:ea typeface="+mn-ea"/>
              <a:cs typeface="+mn-cs"/>
            </a:rPr>
            <a:t> </a:t>
          </a:r>
          <a:endParaRPr lang="en-US" sz="1200" b="1" i="0" u="none" strike="noStrike" baseline="0">
            <a:solidFill>
              <a:srgbClr val="0000FF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  Vertex is at </a:t>
          </a:r>
          <a:r>
            <a:rPr lang="en-US" sz="14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X = (-b</a:t>
          </a:r>
          <a:r>
            <a:rPr lang="en-US" sz="14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4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) / (2*b</a:t>
          </a:r>
          <a:r>
            <a:rPr lang="en-US" sz="14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4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)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b</a:t>
          </a:r>
          <a:r>
            <a:rPr lang="en-US" sz="12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= a measure of the curvature of the parabola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    b</a:t>
          </a:r>
          <a:r>
            <a:rPr lang="en-US" sz="1200" b="1" i="0" u="none" strike="noStrike" baseline="-2500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1" i="0" u="none" strike="noStrike" baseline="0">
              <a:solidFill>
                <a:srgbClr val="0000FF"/>
              </a:solidFill>
              <a:latin typeface="Arial" pitchFamily="34" charset="0"/>
              <a:cs typeface="Arial" pitchFamily="34" charset="0"/>
            </a:rPr>
            <a:t> &lt; 0 = concave downward a curve opening downward.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b</a:t>
          </a:r>
          <a:r>
            <a:rPr lang="en-US" sz="1200" b="1" i="0" baseline="-2500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n-US" sz="1200" b="1" i="0" baseline="0">
              <a:solidFill>
                <a:srgbClr val="0000FF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&gt; 0 = concave upward a curve opening upward.</a:t>
          </a:r>
          <a:endParaRPr lang="en-US" sz="1200" b="1">
            <a:solidFill>
              <a:srgbClr val="0000FF"/>
            </a:solidFill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 pitchFamily="34" charset="0"/>
            <a:cs typeface="Arial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Interpretation of Coefficients for 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Ŷ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= 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+ 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+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+ 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b</a:t>
          </a:r>
          <a:r>
            <a:rPr lang="en-US" sz="1200" b="1" i="0" u="none" strike="noStrike" baseline="-25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0</a:t>
          </a: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= Y intercept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Slope for X</a:t>
          </a:r>
          <a:r>
            <a:rPr lang="en-US" sz="1200" b="1" i="0" u="none" strike="noStrike" baseline="-2500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1" i="0" u="none" strike="noStrike" baseline="0">
              <a:solidFill>
                <a:schemeClr val="accent6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= (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+ 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 Note that this slope is a function of 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Slope for 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= (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+ b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•X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 Note that this slope is a function of X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chemeClr val="accent6">
                  <a:lumMod val="50000"/>
                </a:schemeClr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Interaction happens when the slope of one variable is a function of another variable.  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FF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6</xdr:col>
      <xdr:colOff>257175</xdr:colOff>
      <xdr:row>10</xdr:row>
      <xdr:rowOff>0</xdr:rowOff>
    </xdr:to>
    <xdr:graphicFrame macro="">
      <xdr:nvGraphicFramePr>
        <xdr:cNvPr id="2419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0</xdr:row>
      <xdr:rowOff>0</xdr:rowOff>
    </xdr:from>
    <xdr:to>
      <xdr:col>12</xdr:col>
      <xdr:colOff>285750</xdr:colOff>
      <xdr:row>9</xdr:row>
      <xdr:rowOff>161925</xdr:rowOff>
    </xdr:to>
    <xdr:graphicFrame macro="">
      <xdr:nvGraphicFramePr>
        <xdr:cNvPr id="2419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104775</xdr:colOff>
      <xdr:row>10</xdr:row>
      <xdr:rowOff>85725</xdr:rowOff>
    </xdr:from>
    <xdr:to>
      <xdr:col>13</xdr:col>
      <xdr:colOff>104775</xdr:colOff>
      <xdr:row>20</xdr:row>
      <xdr:rowOff>85725</xdr:rowOff>
    </xdr:to>
    <xdr:graphicFrame macro="">
      <xdr:nvGraphicFramePr>
        <xdr:cNvPr id="2419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6</xdr:row>
      <xdr:rowOff>28574</xdr:rowOff>
    </xdr:from>
    <xdr:ext cx="3771899" cy="542925"/>
    <xdr:sp macro="" textlink="">
      <xdr:nvSpPr>
        <xdr:cNvPr id="2" name="TextBox 1"/>
        <xdr:cNvSpPr txBox="1"/>
      </xdr:nvSpPr>
      <xdr:spPr>
        <a:xfrm>
          <a:off x="4000500" y="1323974"/>
          <a:ext cx="3771899" cy="542925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 slope of X1 is a function of (depends on ) the value of X2.  Hence there is an interaction effect.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28575</xdr:rowOff>
    </xdr:from>
    <xdr:to>
      <xdr:col>11</xdr:col>
      <xdr:colOff>1476375</xdr:colOff>
      <xdr:row>16</xdr:row>
      <xdr:rowOff>142875</xdr:rowOff>
    </xdr:to>
    <xdr:graphicFrame macro="">
      <xdr:nvGraphicFramePr>
        <xdr:cNvPr id="17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76200</xdr:rowOff>
    </xdr:from>
    <xdr:to>
      <xdr:col>7</xdr:col>
      <xdr:colOff>381000</xdr:colOff>
      <xdr:row>38</xdr:row>
      <xdr:rowOff>114300</xdr:rowOff>
    </xdr:to>
    <xdr:graphicFrame macro="">
      <xdr:nvGraphicFramePr>
        <xdr:cNvPr id="17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266700</xdr:colOff>
      <xdr:row>18</xdr:row>
      <xdr:rowOff>76200</xdr:rowOff>
    </xdr:from>
    <xdr:to>
      <xdr:col>11</xdr:col>
      <xdr:colOff>1485900</xdr:colOff>
      <xdr:row>38</xdr:row>
      <xdr:rowOff>9525</xdr:rowOff>
    </xdr:to>
    <xdr:graphicFrame macro="">
      <xdr:nvGraphicFramePr>
        <xdr:cNvPr id="17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1552575</xdr:colOff>
      <xdr:row>18</xdr:row>
      <xdr:rowOff>28575</xdr:rowOff>
    </xdr:from>
    <xdr:to>
      <xdr:col>19</xdr:col>
      <xdr:colOff>180975</xdr:colOff>
      <xdr:row>38</xdr:row>
      <xdr:rowOff>47625</xdr:rowOff>
    </xdr:to>
    <xdr:graphicFrame macro="">
      <xdr:nvGraphicFramePr>
        <xdr:cNvPr id="1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66675</xdr:colOff>
      <xdr:row>18</xdr:row>
      <xdr:rowOff>0</xdr:rowOff>
    </xdr:from>
    <xdr:to>
      <xdr:col>24</xdr:col>
      <xdr:colOff>161925</xdr:colOff>
      <xdr:row>37</xdr:row>
      <xdr:rowOff>28575</xdr:rowOff>
    </xdr:to>
    <xdr:graphicFrame macro="">
      <xdr:nvGraphicFramePr>
        <xdr:cNvPr id="17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200025</xdr:colOff>
      <xdr:row>17</xdr:row>
      <xdr:rowOff>180975</xdr:rowOff>
    </xdr:from>
    <xdr:to>
      <xdr:col>29</xdr:col>
      <xdr:colOff>219075</xdr:colOff>
      <xdr:row>37</xdr:row>
      <xdr:rowOff>28575</xdr:rowOff>
    </xdr:to>
    <xdr:graphicFrame macro="">
      <xdr:nvGraphicFramePr>
        <xdr:cNvPr id="178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225136</xdr:colOff>
      <xdr:row>3</xdr:row>
      <xdr:rowOff>112568</xdr:rowOff>
    </xdr:from>
    <xdr:to>
      <xdr:col>11</xdr:col>
      <xdr:colOff>779318</xdr:colOff>
      <xdr:row>12</xdr:row>
      <xdr:rowOff>138545</xdr:rowOff>
    </xdr:to>
    <xdr:cxnSp macro="">
      <xdr:nvCxnSpPr>
        <xdr:cNvPr id="3" name="Straight Connector 2"/>
        <xdr:cNvCxnSpPr/>
      </xdr:nvCxnSpPr>
      <xdr:spPr>
        <a:xfrm>
          <a:off x="4035136" y="606136"/>
          <a:ext cx="1766455" cy="1506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0.08209</cdr:x>
      <cdr:y>0.32869</cdr:y>
    </cdr:from>
    <cdr:to>
      <cdr:x>0.91791</cdr:x>
      <cdr:y>0.72648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285750" y="980209"/>
          <a:ext cx="2909455" cy="1186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0.0743</cdr:x>
      <cdr:y>0.5542</cdr:y>
    </cdr:from>
    <cdr:to>
      <cdr:x>0.91012</cdr:x>
      <cdr:y>0.95199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>
          <a:off x="258618" y="1652731"/>
          <a:ext cx="2909455" cy="11862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7</xdr:col>
      <xdr:colOff>66675</xdr:colOff>
      <xdr:row>10</xdr:row>
      <xdr:rowOff>0</xdr:rowOff>
    </xdr:to>
    <xdr:graphicFrame macro="">
      <xdr:nvGraphicFramePr>
        <xdr:cNvPr id="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0</xdr:row>
      <xdr:rowOff>19050</xdr:rowOff>
    </xdr:from>
    <xdr:to>
      <xdr:col>12</xdr:col>
      <xdr:colOff>457200</xdr:colOff>
      <xdr:row>10</xdr:row>
      <xdr:rowOff>9525</xdr:rowOff>
    </xdr:to>
    <xdr:graphicFrame macro="">
      <xdr:nvGraphicFramePr>
        <xdr:cNvPr id="75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10</xdr:row>
      <xdr:rowOff>38100</xdr:rowOff>
    </xdr:from>
    <xdr:to>
      <xdr:col>15</xdr:col>
      <xdr:colOff>9525</xdr:colOff>
      <xdr:row>20</xdr:row>
      <xdr:rowOff>38100</xdr:rowOff>
    </xdr:to>
    <xdr:graphicFrame macro="">
      <xdr:nvGraphicFramePr>
        <xdr:cNvPr id="75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819150</xdr:colOff>
      <xdr:row>21</xdr:row>
      <xdr:rowOff>104776</xdr:rowOff>
    </xdr:from>
    <xdr:ext cx="3771899" cy="723900"/>
    <xdr:sp macro="" textlink="">
      <xdr:nvSpPr>
        <xdr:cNvPr id="5" name="TextBox 4"/>
        <xdr:cNvSpPr txBox="1"/>
      </xdr:nvSpPr>
      <xdr:spPr>
        <a:xfrm>
          <a:off x="4438650" y="3600451"/>
          <a:ext cx="3771899" cy="7239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rgbClr val="FF0000"/>
              </a:solidFill>
            </a:rPr>
            <a:t>The slope of X1 is a function of (depends on ) the value of X2.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</a:rPr>
            <a:t>The slope of X2 is a function of (depends on ) the value of X1.  </a:t>
          </a:r>
        </a:p>
        <a:p>
          <a:r>
            <a:rPr lang="en-US" sz="1100">
              <a:solidFill>
                <a:srgbClr val="FF0000"/>
              </a:solidFill>
            </a:rPr>
            <a:t>Hence there is an interaction effect.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19050</xdr:rowOff>
    </xdr:from>
    <xdr:to>
      <xdr:col>11</xdr:col>
      <xdr:colOff>552450</xdr:colOff>
      <xdr:row>25</xdr:row>
      <xdr:rowOff>114300</xdr:rowOff>
    </xdr:to>
    <xdr:graphicFrame macro="">
      <xdr:nvGraphicFramePr>
        <xdr:cNvPr id="130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28575</xdr:rowOff>
    </xdr:from>
    <xdr:to>
      <xdr:col>11</xdr:col>
      <xdr:colOff>581025</xdr:colOff>
      <xdr:row>26</xdr:row>
      <xdr:rowOff>47625</xdr:rowOff>
    </xdr:to>
    <xdr:graphicFrame macro="">
      <xdr:nvGraphicFramePr>
        <xdr:cNvPr id="7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142875</xdr:rowOff>
    </xdr:from>
    <xdr:to>
      <xdr:col>12</xdr:col>
      <xdr:colOff>19050</xdr:colOff>
      <xdr:row>25</xdr:row>
      <xdr:rowOff>95250</xdr:rowOff>
    </xdr:to>
    <xdr:graphicFrame macro="">
      <xdr:nvGraphicFramePr>
        <xdr:cNvPr id="1178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8</xdr:col>
      <xdr:colOff>561975</xdr:colOff>
      <xdr:row>27</xdr:row>
      <xdr:rowOff>57150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8575" y="28575"/>
          <a:ext cx="5410200" cy="440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Measuring Sum of Square change due to Extra term(s) in the model.  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F Test for extra sum of squares </a:t>
          </a: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In this situation two models are under consideration and the objective is to compare a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SIMPLE, REDUCED or RESTRICTED model with a more complex model that has EXTRA terms included to constitute a COMPLETE or FULL model.  The Mendenhall &amp; Sincich text considers that the REDUCED model is nested in the COMPLETE model. 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800080"/>
            </a:solidFill>
            <a:latin typeface="Arial"/>
            <a:cs typeface="Arial"/>
          </a:endParaRPr>
        </a:p>
        <a:p>
          <a:pPr rtl="0"/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SSE</a:t>
          </a:r>
          <a:r>
            <a:rPr lang="en-US" sz="1100" b="1" i="0" baseline="-250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denotes the Sum of Squared Error for the Full or Complete model and </a:t>
          </a:r>
          <a:endParaRPr lang="en-US" sz="1000">
            <a:solidFill>
              <a:srgbClr val="0070C0"/>
            </a:solidFill>
            <a:effectLst/>
          </a:endParaRPr>
        </a:p>
        <a:p>
          <a:pPr rtl="0"/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SSE</a:t>
          </a:r>
          <a:r>
            <a:rPr lang="en-US" sz="1100" b="1" i="0" baseline="-250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denotes the Sum of Squared Error for the Reduced model  with </a:t>
          </a:r>
          <a:endParaRPr lang="en-US" sz="1000">
            <a:solidFill>
              <a:srgbClr val="0070C0"/>
            </a:solidFill>
            <a:effectLst/>
          </a:endParaRPr>
        </a:p>
        <a:p>
          <a:pPr rtl="0"/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Change in SS = SSE</a:t>
          </a:r>
          <a:r>
            <a:rPr lang="en-US" sz="1100" b="1" i="0" baseline="-250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- SSE</a:t>
          </a:r>
          <a:r>
            <a:rPr lang="en-US" sz="1100" b="1" i="0" baseline="-250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F </a:t>
          </a:r>
          <a:r>
            <a:rPr lang="en-US" sz="11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= Extra Sum of Squares due to EXTRA terms in the model.</a:t>
          </a:r>
          <a:endParaRPr lang="en-US" sz="1000">
            <a:solidFill>
              <a:srgbClr val="0070C0"/>
            </a:solidFill>
            <a:effectLst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8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SSR</a:t>
          </a:r>
          <a:r>
            <a:rPr lang="en-US" sz="1000" b="1" i="0" u="none" strike="noStrike" baseline="-25000">
              <a:solidFill>
                <a:srgbClr val="800080"/>
              </a:solidFill>
              <a:latin typeface="Arial"/>
              <a:cs typeface="Arial"/>
            </a:rPr>
            <a:t>F</a:t>
          </a: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 denotes the Sum of Squared Regression for the Full or Complete model and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SSR</a:t>
          </a:r>
          <a:r>
            <a:rPr lang="en-US" sz="1000" b="1" i="0" u="none" strike="noStrike" baseline="-25000">
              <a:solidFill>
                <a:srgbClr val="800080"/>
              </a:solidFill>
              <a:latin typeface="Arial"/>
              <a:cs typeface="Arial"/>
            </a:rPr>
            <a:t>R</a:t>
          </a: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 denotes the Sum of Squared Regression for the Reduced model  with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Change in SS = SSR</a:t>
          </a:r>
          <a:r>
            <a:rPr lang="en-US" sz="1000" b="1" i="0" u="none" strike="noStrike" baseline="-25000">
              <a:solidFill>
                <a:srgbClr val="800080"/>
              </a:solidFill>
              <a:latin typeface="Arial"/>
              <a:cs typeface="Arial"/>
            </a:rPr>
            <a:t>F</a:t>
          </a: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 - SSR</a:t>
          </a:r>
          <a:r>
            <a:rPr lang="en-US" sz="1000" b="1" i="0" u="none" strike="noStrike" baseline="-25000">
              <a:solidFill>
                <a:srgbClr val="800080"/>
              </a:solidFill>
              <a:latin typeface="Arial"/>
              <a:cs typeface="Arial"/>
            </a:rPr>
            <a:t>R </a:t>
          </a: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= Extra Sum of Squares due to EXTRA terms in the model.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8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F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Change </a:t>
          </a: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= [(SSE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R</a:t>
          </a: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- SSE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F</a:t>
          </a: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) / ( # Extra Terms )] / MSE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F </a:t>
          </a: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=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[(SSR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F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 - SSR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R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) / ( # Extra Terms )] / MSE</a:t>
          </a:r>
          <a:r>
            <a:rPr kumimoji="0" lang="en-US" sz="1200" b="1" i="0" u="none" strike="noStrike" kern="0" cap="none" spc="0" normalizeH="0" baseline="-2500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F </a:t>
          </a: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800080"/>
              </a:solidFill>
              <a:effectLst/>
              <a:uLnTx/>
              <a:uFillTx/>
              <a:latin typeface="Arial"/>
              <a:ea typeface="+mn-ea"/>
              <a:cs typeface="Arial"/>
            </a:rPr>
            <a:t> =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             MSE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Change</a:t>
          </a: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 / MSE</a:t>
          </a:r>
          <a:r>
            <a:rPr lang="en-US" sz="1200" b="1" i="0" u="none" strike="noStrike" baseline="-25000">
              <a:solidFill>
                <a:srgbClr val="0070C0"/>
              </a:solidFill>
              <a:latin typeface="Arial"/>
              <a:cs typeface="Arial"/>
            </a:rPr>
            <a:t>Complete</a:t>
          </a:r>
          <a:endParaRPr lang="en-US" sz="1000" b="1" i="0" u="none" strike="noStrike" baseline="-25000">
            <a:solidFill>
              <a:srgbClr val="0070C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8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Numerator Degrees of Freedom =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Number of extra terms in the Full or Complete model that are not in the Reduced model.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80008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Denominator Degrees of Freedom =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800080"/>
              </a:solidFill>
              <a:latin typeface="Arial"/>
              <a:cs typeface="Arial"/>
            </a:rPr>
            <a:t>Degrees of Freedom Error (Residual) for the Full or Complete model.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28575</xdr:rowOff>
    </xdr:from>
    <xdr:to>
      <xdr:col>7</xdr:col>
      <xdr:colOff>209550</xdr:colOff>
      <xdr:row>17</xdr:row>
      <xdr:rowOff>123825</xdr:rowOff>
    </xdr:to>
    <xdr:sp macro="" textlink="">
      <xdr:nvSpPr>
        <xdr:cNvPr id="2" name="TextBox 1"/>
        <xdr:cNvSpPr txBox="1"/>
      </xdr:nvSpPr>
      <xdr:spPr>
        <a:xfrm>
          <a:off x="142875" y="2133600"/>
          <a:ext cx="415290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6">
                  <a:lumMod val="50000"/>
                </a:schemeClr>
              </a:solidFill>
            </a:rPr>
            <a:t>Two</a:t>
          </a:r>
          <a:r>
            <a:rPr lang="en-US" sz="1100" baseline="0">
              <a:solidFill>
                <a:schemeClr val="accent6">
                  <a:lumMod val="50000"/>
                </a:schemeClr>
              </a:solidFill>
            </a:rPr>
            <a:t> Dummy variables were created for X2 (X2=1 &amp; X2=3) Since X2 has three different values (1, 2 or 3) this means the 2 is the reference category.</a:t>
          </a:r>
          <a:endParaRPr lang="en-US" sz="11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2" sqref="L2"/>
    </sheetView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22"/>
  <sheetViews>
    <sheetView workbookViewId="0">
      <selection activeCell="J22" sqref="J22"/>
    </sheetView>
  </sheetViews>
  <sheetFormatPr defaultRowHeight="12.75" x14ac:dyDescent="0.2"/>
  <cols>
    <col min="1" max="1" width="21" customWidth="1"/>
    <col min="2" max="2" width="10.85546875" customWidth="1"/>
    <col min="3" max="3" width="13.5703125" customWidth="1"/>
    <col min="6" max="6" width="17.5703125" customWidth="1"/>
    <col min="7" max="7" width="10.28515625" customWidth="1"/>
    <col min="8" max="8" width="3.140625" customWidth="1"/>
    <col min="9" max="9" width="6.7109375" customWidth="1"/>
    <col min="10" max="10" width="2.28515625" customWidth="1"/>
  </cols>
  <sheetData>
    <row r="1" spans="1:11" x14ac:dyDescent="0.2">
      <c r="A1" t="s">
        <v>22</v>
      </c>
    </row>
    <row r="2" spans="1:11" ht="13.5" thickBot="1" x14ac:dyDescent="0.25">
      <c r="G2" s="25" t="s">
        <v>62</v>
      </c>
    </row>
    <row r="3" spans="1:11" x14ac:dyDescent="0.2">
      <c r="A3" s="27" t="s">
        <v>23</v>
      </c>
      <c r="B3" s="27"/>
      <c r="F3" s="18" t="s">
        <v>61</v>
      </c>
      <c r="G3" s="31" t="s">
        <v>32</v>
      </c>
      <c r="I3" s="18" t="s">
        <v>60</v>
      </c>
    </row>
    <row r="4" spans="1:11" ht="21" x14ac:dyDescent="0.35">
      <c r="A4" s="9" t="s">
        <v>24</v>
      </c>
      <c r="B4" s="9">
        <v>0.99954465680118409</v>
      </c>
      <c r="F4" s="30" t="s">
        <v>56</v>
      </c>
      <c r="G4" s="32">
        <f>B17+B19</f>
        <v>1.1000000000000023</v>
      </c>
      <c r="H4" s="33" t="s">
        <v>63</v>
      </c>
      <c r="I4" s="30">
        <f>B18+B20</f>
        <v>2.6699999999999986</v>
      </c>
      <c r="J4" s="34" t="s">
        <v>64</v>
      </c>
      <c r="K4" s="32" t="s">
        <v>1</v>
      </c>
    </row>
    <row r="5" spans="1:11" ht="21" x14ac:dyDescent="0.35">
      <c r="A5" s="9" t="s">
        <v>25</v>
      </c>
      <c r="B5" s="9">
        <v>0.99908952093979686</v>
      </c>
      <c r="F5" s="35" t="s">
        <v>57</v>
      </c>
      <c r="G5" s="36">
        <f>B17</f>
        <v>2.9499999999999993</v>
      </c>
      <c r="H5" s="37" t="s">
        <v>63</v>
      </c>
      <c r="I5" s="35">
        <f>B18</f>
        <v>4.379999999999999</v>
      </c>
      <c r="J5" s="38" t="s">
        <v>64</v>
      </c>
      <c r="K5" s="36" t="s">
        <v>1</v>
      </c>
    </row>
    <row r="6" spans="1:11" ht="21" x14ac:dyDescent="0.35">
      <c r="A6" s="9" t="s">
        <v>26</v>
      </c>
      <c r="B6" s="9">
        <v>0.99833078838962752</v>
      </c>
      <c r="F6" s="39" t="s">
        <v>58</v>
      </c>
      <c r="G6" s="40">
        <f>B17+B21</f>
        <v>3.8499999999999983</v>
      </c>
      <c r="H6" s="41" t="s">
        <v>63</v>
      </c>
      <c r="I6" s="39">
        <f>B18+B22</f>
        <v>6.32</v>
      </c>
      <c r="J6" s="42" t="s">
        <v>64</v>
      </c>
      <c r="K6" s="40" t="s">
        <v>1</v>
      </c>
    </row>
    <row r="7" spans="1:11" x14ac:dyDescent="0.2">
      <c r="A7" s="9" t="s">
        <v>27</v>
      </c>
      <c r="B7" s="9">
        <v>0.30523215208536947</v>
      </c>
    </row>
    <row r="8" spans="1:11" ht="13.5" thickBot="1" x14ac:dyDescent="0.25">
      <c r="A8" s="10" t="s">
        <v>28</v>
      </c>
      <c r="B8" s="10">
        <v>12</v>
      </c>
    </row>
    <row r="10" spans="1:11" ht="13.5" thickBot="1" x14ac:dyDescent="0.25">
      <c r="A10" t="s">
        <v>29</v>
      </c>
    </row>
    <row r="11" spans="1:11" x14ac:dyDescent="0.2">
      <c r="A11" s="26"/>
      <c r="B11" s="26" t="s">
        <v>33</v>
      </c>
      <c r="C11" s="26" t="s">
        <v>34</v>
      </c>
      <c r="D11" s="26" t="s">
        <v>35</v>
      </c>
      <c r="E11" s="26" t="s">
        <v>36</v>
      </c>
      <c r="F11" s="26" t="s">
        <v>37</v>
      </c>
    </row>
    <row r="12" spans="1:11" x14ac:dyDescent="0.2">
      <c r="A12" s="9" t="s">
        <v>30</v>
      </c>
      <c r="B12" s="9">
        <v>5</v>
      </c>
      <c r="C12" s="9">
        <v>613.40349999999989</v>
      </c>
      <c r="D12" s="9">
        <v>122.68069999999997</v>
      </c>
      <c r="E12" s="9">
        <v>1316.7874776386479</v>
      </c>
      <c r="F12" s="9">
        <v>4.9480515169190817E-9</v>
      </c>
    </row>
    <row r="13" spans="1:11" x14ac:dyDescent="0.2">
      <c r="A13" s="9" t="s">
        <v>31</v>
      </c>
      <c r="B13" s="9">
        <v>6</v>
      </c>
      <c r="C13" s="9">
        <v>0.55899999999999672</v>
      </c>
      <c r="D13" s="9">
        <v>9.316666666666612E-2</v>
      </c>
      <c r="E13" s="9"/>
      <c r="F13" s="9"/>
    </row>
    <row r="14" spans="1:11" ht="13.5" thickBot="1" x14ac:dyDescent="0.25">
      <c r="A14" s="10" t="s">
        <v>19</v>
      </c>
      <c r="B14" s="10">
        <v>11</v>
      </c>
      <c r="C14" s="10">
        <v>613.96249999999986</v>
      </c>
      <c r="D14" s="10"/>
      <c r="E14" s="10"/>
      <c r="F14" s="10"/>
    </row>
    <row r="15" spans="1:11" ht="13.5" thickBot="1" x14ac:dyDescent="0.25"/>
    <row r="16" spans="1:11" x14ac:dyDescent="0.2">
      <c r="A16" s="26"/>
      <c r="B16" s="26" t="s">
        <v>38</v>
      </c>
      <c r="C16" s="26" t="s">
        <v>27</v>
      </c>
      <c r="D16" s="26" t="s">
        <v>39</v>
      </c>
      <c r="E16" s="26" t="s">
        <v>40</v>
      </c>
      <c r="F16" s="26" t="s">
        <v>41</v>
      </c>
      <c r="G16" s="26" t="s">
        <v>42</v>
      </c>
    </row>
    <row r="17" spans="1:7" x14ac:dyDescent="0.2">
      <c r="A17" s="9" t="s">
        <v>32</v>
      </c>
      <c r="B17" s="9">
        <v>2.9499999999999993</v>
      </c>
      <c r="C17" s="9">
        <v>0.37383151285037369</v>
      </c>
      <c r="D17" s="9">
        <v>7.8912555485410314</v>
      </c>
      <c r="E17" s="9">
        <v>2.1950137221521095E-4</v>
      </c>
      <c r="F17" s="9">
        <v>2.0352672408749668</v>
      </c>
      <c r="G17" s="9">
        <v>3.8647327591250318</v>
      </c>
    </row>
    <row r="18" spans="1:7" x14ac:dyDescent="0.2">
      <c r="A18" s="9" t="s">
        <v>1</v>
      </c>
      <c r="B18" s="9">
        <v>4.379999999999999</v>
      </c>
      <c r="C18" s="9">
        <v>0.13650396819628807</v>
      </c>
      <c r="D18" s="9">
        <v>32.086979286211722</v>
      </c>
      <c r="E18" s="9">
        <v>6.0912428486149902E-8</v>
      </c>
      <c r="F18" s="9">
        <v>4.0459868224921856</v>
      </c>
      <c r="G18" s="9">
        <v>4.7140131775078125</v>
      </c>
    </row>
    <row r="19" spans="1:7" x14ac:dyDescent="0.2">
      <c r="A19" s="9" t="s">
        <v>56</v>
      </c>
      <c r="B19" s="9">
        <v>-1.849999999999997</v>
      </c>
      <c r="C19" s="9">
        <v>0.52867759551545057</v>
      </c>
      <c r="D19" s="9">
        <v>-3.4992971438411007</v>
      </c>
      <c r="E19" s="9">
        <v>1.2837305800138815E-2</v>
      </c>
      <c r="F19" s="9">
        <v>-3.1436274739015797</v>
      </c>
      <c r="G19" s="9">
        <v>-0.55637252609841426</v>
      </c>
    </row>
    <row r="20" spans="1:7" x14ac:dyDescent="0.2">
      <c r="A20" s="9" t="s">
        <v>65</v>
      </c>
      <c r="B20" s="9">
        <v>-1.7100000000000004</v>
      </c>
      <c r="C20" s="9">
        <v>0.19304576314093636</v>
      </c>
      <c r="D20" s="9">
        <v>-8.8580032639803949</v>
      </c>
      <c r="E20" s="9">
        <v>1.1513516629522638E-4</v>
      </c>
      <c r="F20" s="9">
        <v>-2.1823659656428824</v>
      </c>
      <c r="G20" s="9">
        <v>-1.2376340343571184</v>
      </c>
    </row>
    <row r="21" spans="1:7" x14ac:dyDescent="0.2">
      <c r="A21" s="28" t="s">
        <v>58</v>
      </c>
      <c r="B21" s="28">
        <v>0.89999999999999891</v>
      </c>
      <c r="C21" s="9">
        <v>0.52867759551545046</v>
      </c>
      <c r="D21" s="9">
        <v>1.7023607726794556</v>
      </c>
      <c r="E21" s="9">
        <v>0.13958396735584785</v>
      </c>
      <c r="F21" s="9">
        <v>-0.39362747390158359</v>
      </c>
      <c r="G21" s="9">
        <v>2.1936274739015813</v>
      </c>
    </row>
    <row r="22" spans="1:7" ht="13.5" thickBot="1" x14ac:dyDescent="0.25">
      <c r="A22" s="29" t="s">
        <v>59</v>
      </c>
      <c r="B22" s="29">
        <v>1.9400000000000015</v>
      </c>
      <c r="C22" s="10">
        <v>0.19304576314093619</v>
      </c>
      <c r="D22" s="10">
        <v>10.049430603580111</v>
      </c>
      <c r="E22" s="10">
        <v>5.6313546125864273E-5</v>
      </c>
      <c r="F22" s="10">
        <v>1.4676340343571199</v>
      </c>
      <c r="G22" s="10">
        <v>2.4123659656428829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110" zoomScaleNormal="110" workbookViewId="0">
      <selection activeCell="E18" sqref="E18"/>
    </sheetView>
  </sheetViews>
  <sheetFormatPr defaultRowHeight="12.75" x14ac:dyDescent="0.2"/>
  <cols>
    <col min="1" max="1" width="5.5703125" customWidth="1"/>
    <col min="2" max="3" width="5.7109375" style="4" customWidth="1"/>
    <col min="4" max="4" width="6.28515625" style="4" customWidth="1"/>
    <col min="5" max="5" width="9.5703125" style="4" customWidth="1"/>
    <col min="6" max="6" width="6.7109375" style="5" customWidth="1"/>
    <col min="7" max="7" width="6.85546875" style="5" customWidth="1"/>
    <col min="9" max="9" width="5" customWidth="1"/>
    <col min="12" max="12" width="23.42578125" customWidth="1"/>
    <col min="13" max="13" width="7.85546875" customWidth="1"/>
    <col min="14" max="16" width="5.85546875" customWidth="1"/>
    <col min="18" max="19" width="3.7109375" customWidth="1"/>
  </cols>
  <sheetData>
    <row r="1" spans="1:22" x14ac:dyDescent="0.2">
      <c r="A1" t="s">
        <v>0</v>
      </c>
      <c r="B1" s="4" t="s">
        <v>1</v>
      </c>
      <c r="C1" s="4" t="s">
        <v>2</v>
      </c>
      <c r="D1" s="4" t="s">
        <v>20</v>
      </c>
      <c r="E1" s="4" t="s">
        <v>21</v>
      </c>
      <c r="F1" s="5" t="s">
        <v>3</v>
      </c>
      <c r="G1" s="5" t="s">
        <v>4</v>
      </c>
      <c r="M1" s="1" t="s">
        <v>21</v>
      </c>
      <c r="N1" s="1" t="s">
        <v>5</v>
      </c>
      <c r="O1" s="1" t="s">
        <v>6</v>
      </c>
      <c r="P1" s="1" t="s">
        <v>7</v>
      </c>
      <c r="Q1" s="1" t="s">
        <v>8</v>
      </c>
      <c r="R1" t="s">
        <v>9</v>
      </c>
      <c r="S1" t="s">
        <v>10</v>
      </c>
      <c r="U1" t="s">
        <v>11</v>
      </c>
      <c r="V1" t="s">
        <v>12</v>
      </c>
    </row>
    <row r="2" spans="1:22" x14ac:dyDescent="0.2">
      <c r="A2" s="3">
        <v>1</v>
      </c>
      <c r="B2" s="4">
        <v>1</v>
      </c>
      <c r="C2" s="4">
        <v>1</v>
      </c>
      <c r="D2" s="4">
        <f>B2*C2</f>
        <v>1</v>
      </c>
      <c r="E2" s="4">
        <v>3.8</v>
      </c>
      <c r="F2" s="5">
        <f t="shared" ref="F2:F13" si="0">COS($K$18)*R2+SIN($K$18)*S2</f>
        <v>-1.7677669529663689</v>
      </c>
      <c r="G2" s="5">
        <f t="shared" ref="G2:G13" si="1">-SIN($K$18)*R2+COS($K$18)*S2</f>
        <v>0.35355339059327362</v>
      </c>
      <c r="M2" s="1">
        <f>E2</f>
        <v>3.8</v>
      </c>
      <c r="N2">
        <f t="shared" ref="N2:N13" si="2">B2</f>
        <v>1</v>
      </c>
      <c r="O2">
        <f t="shared" ref="O2:O13" si="3">C2</f>
        <v>1</v>
      </c>
      <c r="P2">
        <f>IF(U2&lt;=25,IF(U2&gt;=-5,U2,-5),25)</f>
        <v>0.50000000000000033</v>
      </c>
      <c r="Q2">
        <f>IF(V2&lt;=25,IF(V2&gt;=-5,V2,-5),25)</f>
        <v>3.5</v>
      </c>
      <c r="R2">
        <f>N2-N$15</f>
        <v>-1.5</v>
      </c>
      <c r="S2">
        <f>O2-O$15</f>
        <v>-1</v>
      </c>
      <c r="U2">
        <f t="shared" ref="U2:U13" si="4">TAN($K$18)*N2-(TAN($K$18)*N$15-O$15)</f>
        <v>0.50000000000000033</v>
      </c>
      <c r="V2">
        <f t="shared" ref="V2:V13" si="5">($N$15-N2)/TAN($K$18)+$O$15</f>
        <v>3.5</v>
      </c>
    </row>
    <row r="3" spans="1:22" x14ac:dyDescent="0.2">
      <c r="A3" s="3">
        <v>2</v>
      </c>
      <c r="B3" s="4">
        <v>2</v>
      </c>
      <c r="C3" s="4">
        <v>1</v>
      </c>
      <c r="D3" s="4">
        <f t="shared" ref="D3:D13" si="6">B3*C3</f>
        <v>2</v>
      </c>
      <c r="E3" s="4">
        <v>6.6</v>
      </c>
      <c r="F3" s="5">
        <f t="shared" si="0"/>
        <v>-1.0606601717798212</v>
      </c>
      <c r="G3" s="5">
        <f t="shared" si="1"/>
        <v>-0.35355339059327384</v>
      </c>
      <c r="M3" s="1">
        <f t="shared" ref="M3:M13" si="7">E3</f>
        <v>6.6</v>
      </c>
      <c r="N3">
        <f t="shared" si="2"/>
        <v>2</v>
      </c>
      <c r="O3">
        <f t="shared" si="3"/>
        <v>1</v>
      </c>
      <c r="P3">
        <f t="shared" ref="P3:Q13" si="8">IF(U3&lt;=25,IF(U3&gt;=-5,U3,-5),25)</f>
        <v>1.5000000000000002</v>
      </c>
      <c r="Q3">
        <f t="shared" si="8"/>
        <v>2.5</v>
      </c>
      <c r="R3">
        <f t="shared" ref="R3:S13" si="9">N3-N$15</f>
        <v>-0.5</v>
      </c>
      <c r="S3">
        <f t="shared" si="9"/>
        <v>-1</v>
      </c>
      <c r="U3">
        <f t="shared" si="4"/>
        <v>1.5000000000000002</v>
      </c>
      <c r="V3">
        <f t="shared" si="5"/>
        <v>2.5</v>
      </c>
    </row>
    <row r="4" spans="1:22" x14ac:dyDescent="0.2">
      <c r="A4" s="3">
        <v>3</v>
      </c>
      <c r="B4" s="4">
        <v>3</v>
      </c>
      <c r="C4" s="4">
        <v>1</v>
      </c>
      <c r="D4" s="4">
        <f t="shared" si="6"/>
        <v>3</v>
      </c>
      <c r="E4" s="4">
        <v>8.6999999999999993</v>
      </c>
      <c r="F4" s="5">
        <f t="shared" si="0"/>
        <v>-0.35355339059327368</v>
      </c>
      <c r="G4" s="5">
        <f t="shared" si="1"/>
        <v>-1.0606601717798214</v>
      </c>
      <c r="M4" s="1">
        <f t="shared" si="7"/>
        <v>8.6999999999999993</v>
      </c>
      <c r="N4">
        <f t="shared" si="2"/>
        <v>3</v>
      </c>
      <c r="O4">
        <f t="shared" si="3"/>
        <v>1</v>
      </c>
      <c r="P4">
        <f t="shared" si="8"/>
        <v>2.5</v>
      </c>
      <c r="Q4">
        <f t="shared" si="8"/>
        <v>1.5</v>
      </c>
      <c r="R4">
        <f t="shared" si="9"/>
        <v>0.5</v>
      </c>
      <c r="S4">
        <f t="shared" si="9"/>
        <v>-1</v>
      </c>
      <c r="U4">
        <f t="shared" si="4"/>
        <v>2.5</v>
      </c>
      <c r="V4">
        <f t="shared" si="5"/>
        <v>1.5</v>
      </c>
    </row>
    <row r="5" spans="1:22" x14ac:dyDescent="0.2">
      <c r="A5" s="3">
        <v>4</v>
      </c>
      <c r="B5" s="4">
        <v>4</v>
      </c>
      <c r="C5" s="4">
        <v>1</v>
      </c>
      <c r="D5" s="4">
        <f t="shared" si="6"/>
        <v>4</v>
      </c>
      <c r="E5" s="4">
        <v>12</v>
      </c>
      <c r="F5" s="5">
        <f t="shared" si="0"/>
        <v>0.35355339059327395</v>
      </c>
      <c r="G5" s="5">
        <f t="shared" si="1"/>
        <v>-1.7677669529663689</v>
      </c>
      <c r="M5" s="1">
        <f t="shared" si="7"/>
        <v>12</v>
      </c>
      <c r="N5">
        <f t="shared" si="2"/>
        <v>4</v>
      </c>
      <c r="O5">
        <f t="shared" si="3"/>
        <v>1</v>
      </c>
      <c r="P5">
        <f t="shared" si="8"/>
        <v>3.5</v>
      </c>
      <c r="Q5">
        <f t="shared" si="8"/>
        <v>0.49999999999999978</v>
      </c>
      <c r="R5">
        <f t="shared" si="9"/>
        <v>1.5</v>
      </c>
      <c r="S5">
        <f t="shared" si="9"/>
        <v>-1</v>
      </c>
      <c r="U5">
        <f t="shared" si="4"/>
        <v>3.5</v>
      </c>
      <c r="V5">
        <f t="shared" si="5"/>
        <v>0.49999999999999978</v>
      </c>
    </row>
    <row r="6" spans="1:22" x14ac:dyDescent="0.2">
      <c r="A6" s="3">
        <v>5</v>
      </c>
      <c r="B6" s="4">
        <v>1</v>
      </c>
      <c r="C6" s="4">
        <v>2</v>
      </c>
      <c r="D6" s="4">
        <f t="shared" si="6"/>
        <v>2</v>
      </c>
      <c r="E6" s="4">
        <v>7.4</v>
      </c>
      <c r="F6" s="5">
        <f t="shared" si="0"/>
        <v>-1.0606601717798214</v>
      </c>
      <c r="G6" s="5">
        <f t="shared" si="1"/>
        <v>1.0606601717798212</v>
      </c>
      <c r="M6" s="1">
        <f t="shared" si="7"/>
        <v>7.4</v>
      </c>
      <c r="N6">
        <f t="shared" si="2"/>
        <v>1</v>
      </c>
      <c r="O6">
        <f t="shared" si="3"/>
        <v>2</v>
      </c>
      <c r="P6">
        <f t="shared" si="8"/>
        <v>0.50000000000000033</v>
      </c>
      <c r="Q6">
        <f t="shared" si="8"/>
        <v>3.5</v>
      </c>
      <c r="R6">
        <f t="shared" si="9"/>
        <v>-1.5</v>
      </c>
      <c r="S6">
        <f t="shared" si="9"/>
        <v>0</v>
      </c>
      <c r="U6">
        <f t="shared" si="4"/>
        <v>0.50000000000000033</v>
      </c>
      <c r="V6">
        <f t="shared" si="5"/>
        <v>3.5</v>
      </c>
    </row>
    <row r="7" spans="1:22" x14ac:dyDescent="0.2">
      <c r="A7" s="3">
        <v>6</v>
      </c>
      <c r="B7" s="4">
        <v>2</v>
      </c>
      <c r="C7" s="4">
        <v>2</v>
      </c>
      <c r="D7" s="4">
        <f t="shared" si="6"/>
        <v>4</v>
      </c>
      <c r="E7" s="4">
        <v>11.5</v>
      </c>
      <c r="F7" s="5">
        <f t="shared" si="0"/>
        <v>-0.35355339059327379</v>
      </c>
      <c r="G7" s="5">
        <f t="shared" si="1"/>
        <v>0.35355339059327373</v>
      </c>
      <c r="M7" s="1">
        <f t="shared" si="7"/>
        <v>11.5</v>
      </c>
      <c r="N7">
        <f t="shared" si="2"/>
        <v>2</v>
      </c>
      <c r="O7">
        <f t="shared" si="3"/>
        <v>2</v>
      </c>
      <c r="P7">
        <f t="shared" si="8"/>
        <v>1.5000000000000002</v>
      </c>
      <c r="Q7">
        <f t="shared" si="8"/>
        <v>2.5</v>
      </c>
      <c r="R7">
        <f t="shared" si="9"/>
        <v>-0.5</v>
      </c>
      <c r="S7">
        <f t="shared" si="9"/>
        <v>0</v>
      </c>
      <c r="U7">
        <f t="shared" si="4"/>
        <v>1.5000000000000002</v>
      </c>
      <c r="V7">
        <f t="shared" si="5"/>
        <v>2.5</v>
      </c>
    </row>
    <row r="8" spans="1:22" x14ac:dyDescent="0.2">
      <c r="A8" s="3">
        <v>7</v>
      </c>
      <c r="B8" s="4">
        <v>3</v>
      </c>
      <c r="C8" s="4">
        <v>2</v>
      </c>
      <c r="D8" s="4">
        <f t="shared" si="6"/>
        <v>6</v>
      </c>
      <c r="E8" s="4">
        <v>16.3</v>
      </c>
      <c r="F8" s="5">
        <f t="shared" si="0"/>
        <v>0.35355339059327379</v>
      </c>
      <c r="G8" s="5">
        <f t="shared" si="1"/>
        <v>-0.35355339059327373</v>
      </c>
      <c r="M8" s="1">
        <f t="shared" si="7"/>
        <v>16.3</v>
      </c>
      <c r="N8">
        <f t="shared" si="2"/>
        <v>3</v>
      </c>
      <c r="O8">
        <f t="shared" si="3"/>
        <v>2</v>
      </c>
      <c r="P8">
        <f t="shared" si="8"/>
        <v>2.5</v>
      </c>
      <c r="Q8">
        <f t="shared" si="8"/>
        <v>1.5</v>
      </c>
      <c r="R8">
        <f t="shared" si="9"/>
        <v>0.5</v>
      </c>
      <c r="S8">
        <f t="shared" si="9"/>
        <v>0</v>
      </c>
      <c r="U8">
        <f t="shared" si="4"/>
        <v>2.5</v>
      </c>
      <c r="V8">
        <f t="shared" si="5"/>
        <v>1.5</v>
      </c>
    </row>
    <row r="9" spans="1:22" x14ac:dyDescent="0.2">
      <c r="A9" s="3">
        <v>8</v>
      </c>
      <c r="B9" s="4">
        <v>4</v>
      </c>
      <c r="C9" s="4">
        <v>2</v>
      </c>
      <c r="D9" s="4">
        <f t="shared" si="6"/>
        <v>8</v>
      </c>
      <c r="E9" s="4">
        <v>20.399999999999999</v>
      </c>
      <c r="F9" s="5">
        <f t="shared" si="0"/>
        <v>1.0606601717798214</v>
      </c>
      <c r="G9" s="5">
        <f t="shared" si="1"/>
        <v>-1.0606601717798212</v>
      </c>
      <c r="M9" s="1">
        <f t="shared" si="7"/>
        <v>20.399999999999999</v>
      </c>
      <c r="N9">
        <f t="shared" si="2"/>
        <v>4</v>
      </c>
      <c r="O9">
        <f t="shared" si="3"/>
        <v>2</v>
      </c>
      <c r="P9">
        <f t="shared" si="8"/>
        <v>3.5</v>
      </c>
      <c r="Q9">
        <f t="shared" si="8"/>
        <v>0.49999999999999978</v>
      </c>
      <c r="R9">
        <f t="shared" si="9"/>
        <v>1.5</v>
      </c>
      <c r="S9">
        <f t="shared" si="9"/>
        <v>0</v>
      </c>
      <c r="U9">
        <f t="shared" si="4"/>
        <v>3.5</v>
      </c>
      <c r="V9">
        <f t="shared" si="5"/>
        <v>0.49999999999999978</v>
      </c>
    </row>
    <row r="10" spans="1:22" x14ac:dyDescent="0.2">
      <c r="A10" s="3">
        <v>9</v>
      </c>
      <c r="B10" s="4">
        <v>1</v>
      </c>
      <c r="C10" s="4">
        <v>3</v>
      </c>
      <c r="D10" s="4">
        <f t="shared" si="6"/>
        <v>3</v>
      </c>
      <c r="E10" s="4">
        <v>10.4</v>
      </c>
      <c r="F10" s="5">
        <f t="shared" si="0"/>
        <v>-0.35355339059327395</v>
      </c>
      <c r="G10" s="5">
        <f t="shared" si="1"/>
        <v>1.7677669529663689</v>
      </c>
      <c r="M10" s="1">
        <f t="shared" si="7"/>
        <v>10.4</v>
      </c>
      <c r="N10">
        <f t="shared" si="2"/>
        <v>1</v>
      </c>
      <c r="O10">
        <f t="shared" si="3"/>
        <v>3</v>
      </c>
      <c r="P10">
        <f t="shared" si="8"/>
        <v>0.50000000000000033</v>
      </c>
      <c r="Q10">
        <f t="shared" si="8"/>
        <v>3.5</v>
      </c>
      <c r="R10">
        <f t="shared" si="9"/>
        <v>-1.5</v>
      </c>
      <c r="S10">
        <f t="shared" si="9"/>
        <v>1</v>
      </c>
      <c r="U10">
        <f t="shared" si="4"/>
        <v>0.50000000000000033</v>
      </c>
      <c r="V10">
        <f t="shared" si="5"/>
        <v>3.5</v>
      </c>
    </row>
    <row r="11" spans="1:22" x14ac:dyDescent="0.2">
      <c r="A11" s="3">
        <v>10</v>
      </c>
      <c r="B11" s="4">
        <v>2</v>
      </c>
      <c r="C11" s="4">
        <v>3</v>
      </c>
      <c r="D11" s="4">
        <f t="shared" si="6"/>
        <v>6</v>
      </c>
      <c r="E11" s="4">
        <v>16.100000000000001</v>
      </c>
      <c r="F11" s="5">
        <f t="shared" si="0"/>
        <v>0.35355339059327368</v>
      </c>
      <c r="G11" s="5">
        <f t="shared" si="1"/>
        <v>1.0606601717798214</v>
      </c>
      <c r="M11" s="1">
        <f t="shared" si="7"/>
        <v>16.100000000000001</v>
      </c>
      <c r="N11">
        <f t="shared" si="2"/>
        <v>2</v>
      </c>
      <c r="O11">
        <f t="shared" si="3"/>
        <v>3</v>
      </c>
      <c r="P11">
        <f t="shared" si="8"/>
        <v>1.5000000000000002</v>
      </c>
      <c r="Q11">
        <f t="shared" si="8"/>
        <v>2.5</v>
      </c>
      <c r="R11">
        <f t="shared" si="9"/>
        <v>-0.5</v>
      </c>
      <c r="S11">
        <f t="shared" si="9"/>
        <v>1</v>
      </c>
      <c r="U11">
        <f t="shared" si="4"/>
        <v>1.5000000000000002</v>
      </c>
      <c r="V11">
        <f t="shared" si="5"/>
        <v>2.5</v>
      </c>
    </row>
    <row r="12" spans="1:22" x14ac:dyDescent="0.2">
      <c r="A12" s="3">
        <v>11</v>
      </c>
      <c r="B12" s="4">
        <v>3</v>
      </c>
      <c r="C12" s="4">
        <v>3</v>
      </c>
      <c r="D12" s="4">
        <f t="shared" si="6"/>
        <v>9</v>
      </c>
      <c r="E12" s="4">
        <v>22.9</v>
      </c>
      <c r="F12" s="5">
        <f t="shared" si="0"/>
        <v>1.0606601717798212</v>
      </c>
      <c r="G12" s="5">
        <f t="shared" si="1"/>
        <v>0.35355339059327384</v>
      </c>
      <c r="M12" s="1">
        <f t="shared" si="7"/>
        <v>22.9</v>
      </c>
      <c r="N12">
        <f t="shared" si="2"/>
        <v>3</v>
      </c>
      <c r="O12">
        <f t="shared" si="3"/>
        <v>3</v>
      </c>
      <c r="P12">
        <f t="shared" si="8"/>
        <v>2.5</v>
      </c>
      <c r="Q12">
        <f t="shared" si="8"/>
        <v>1.5</v>
      </c>
      <c r="R12">
        <f t="shared" si="9"/>
        <v>0.5</v>
      </c>
      <c r="S12">
        <f t="shared" si="9"/>
        <v>1</v>
      </c>
      <c r="U12">
        <f t="shared" si="4"/>
        <v>2.5</v>
      </c>
      <c r="V12">
        <f t="shared" si="5"/>
        <v>1.5</v>
      </c>
    </row>
    <row r="13" spans="1:22" x14ac:dyDescent="0.2">
      <c r="A13" s="3">
        <v>12</v>
      </c>
      <c r="B13" s="4">
        <v>4</v>
      </c>
      <c r="C13" s="4">
        <v>3</v>
      </c>
      <c r="D13" s="4">
        <f t="shared" si="6"/>
        <v>12</v>
      </c>
      <c r="E13" s="4">
        <v>29.2</v>
      </c>
      <c r="F13" s="5">
        <f t="shared" si="0"/>
        <v>1.7677669529663689</v>
      </c>
      <c r="G13" s="5">
        <f t="shared" si="1"/>
        <v>-0.35355339059327362</v>
      </c>
      <c r="M13" s="1">
        <f t="shared" si="7"/>
        <v>29.2</v>
      </c>
      <c r="N13">
        <f t="shared" si="2"/>
        <v>4</v>
      </c>
      <c r="O13">
        <f t="shared" si="3"/>
        <v>3</v>
      </c>
      <c r="P13">
        <f t="shared" si="8"/>
        <v>3.5</v>
      </c>
      <c r="Q13">
        <f t="shared" si="8"/>
        <v>0.49999999999999978</v>
      </c>
      <c r="R13">
        <f t="shared" si="9"/>
        <v>1.5</v>
      </c>
      <c r="S13">
        <f t="shared" si="9"/>
        <v>1</v>
      </c>
      <c r="U13">
        <f t="shared" si="4"/>
        <v>3.5</v>
      </c>
      <c r="V13">
        <f t="shared" si="5"/>
        <v>0.49999999999999978</v>
      </c>
    </row>
    <row r="14" spans="1:22" ht="9.9499999999999993" customHeight="1" x14ac:dyDescent="0.2"/>
    <row r="15" spans="1:22" x14ac:dyDescent="0.2">
      <c r="A15" t="s">
        <v>13</v>
      </c>
      <c r="B15" s="4">
        <f t="shared" ref="B15:G15" si="10">AVERAGE(B2:B13)</f>
        <v>2.5</v>
      </c>
      <c r="C15" s="4">
        <f t="shared" si="10"/>
        <v>2</v>
      </c>
      <c r="D15" s="4">
        <f t="shared" si="10"/>
        <v>5</v>
      </c>
      <c r="E15" s="4">
        <f t="shared" si="10"/>
        <v>13.774999999999999</v>
      </c>
      <c r="F15" s="5">
        <f t="shared" si="10"/>
        <v>0</v>
      </c>
      <c r="G15" s="5">
        <f t="shared" si="10"/>
        <v>0</v>
      </c>
      <c r="N15">
        <f>AVERAGE(N2:N13)</f>
        <v>2.5</v>
      </c>
      <c r="O15">
        <f>AVERAGE(O2:O13)</f>
        <v>2</v>
      </c>
      <c r="R15">
        <f>AVERAGE(R2:R13)</f>
        <v>0</v>
      </c>
      <c r="S15">
        <f>AVERAGE(S2:S13)</f>
        <v>0</v>
      </c>
    </row>
    <row r="16" spans="1:22" x14ac:dyDescent="0.2">
      <c r="A16" t="s">
        <v>14</v>
      </c>
      <c r="B16" s="4">
        <f>STDEV(B2:B13)</f>
        <v>1.1677484162422844</v>
      </c>
      <c r="C16" s="4">
        <f>STDEV(C2:C13)</f>
        <v>0.85280286542244177</v>
      </c>
      <c r="F16" s="5">
        <f>STDEV(F2:F13)</f>
        <v>1.0224747162910901</v>
      </c>
      <c r="G16" s="5">
        <f>STDEV(G2:G13)</f>
        <v>1.0224747162910903</v>
      </c>
      <c r="N16">
        <f>STDEV(N2:N13)</f>
        <v>1.1677484162422844</v>
      </c>
      <c r="O16">
        <f>STDEV(O2:O13)</f>
        <v>0.85280286542244177</v>
      </c>
      <c r="R16">
        <f>STDEV(R2:R13)</f>
        <v>1.1677484162422844</v>
      </c>
      <c r="S16">
        <f>STDEV(S2:S13)</f>
        <v>0.85280286542244177</v>
      </c>
    </row>
    <row r="17" spans="1:12" x14ac:dyDescent="0.2">
      <c r="A17" t="s">
        <v>15</v>
      </c>
      <c r="B17" s="4">
        <f>VAR(B2:B13)</f>
        <v>1.3636363636363635</v>
      </c>
      <c r="C17" s="4">
        <f>VAR(C2:C13)</f>
        <v>0.72727272727272729</v>
      </c>
      <c r="F17" s="5">
        <f>VAR(F2:F13)</f>
        <v>1.0454545454545454</v>
      </c>
      <c r="G17" s="5">
        <f>VAR(G2:G13)</f>
        <v>1.0454545454545456</v>
      </c>
    </row>
    <row r="18" spans="1:12" ht="15.75" x14ac:dyDescent="0.25">
      <c r="A18" s="6"/>
      <c r="B18" s="6"/>
      <c r="C18" s="6"/>
      <c r="D18" s="6"/>
      <c r="E18" s="6"/>
      <c r="F18" s="7"/>
      <c r="G18" s="7"/>
      <c r="H18" s="2" t="s">
        <v>16</v>
      </c>
      <c r="I18" s="8">
        <v>45</v>
      </c>
      <c r="J18" s="3" t="s">
        <v>17</v>
      </c>
      <c r="K18">
        <f>PI()*I18/180</f>
        <v>0.78539816339744828</v>
      </c>
      <c r="L18" t="s">
        <v>18</v>
      </c>
    </row>
    <row r="19" spans="1:12" x14ac:dyDescent="0.2">
      <c r="B19"/>
      <c r="C19"/>
      <c r="D19"/>
      <c r="E19"/>
      <c r="F19"/>
      <c r="G19"/>
    </row>
    <row r="20" spans="1:12" x14ac:dyDescent="0.2">
      <c r="B20"/>
      <c r="C20"/>
      <c r="D20"/>
      <c r="E20"/>
      <c r="F20"/>
      <c r="G20"/>
    </row>
    <row r="21" spans="1:12" x14ac:dyDescent="0.2">
      <c r="B21"/>
      <c r="C21"/>
      <c r="D21"/>
      <c r="E21"/>
      <c r="F21"/>
      <c r="G21"/>
    </row>
    <row r="22" spans="1:12" x14ac:dyDescent="0.2">
      <c r="B22"/>
      <c r="C22"/>
      <c r="D22"/>
      <c r="E22"/>
      <c r="F22"/>
      <c r="G22"/>
    </row>
    <row r="23" spans="1:12" ht="8.1" customHeight="1" x14ac:dyDescent="0.2">
      <c r="B23"/>
      <c r="C23"/>
      <c r="D23"/>
      <c r="E23"/>
      <c r="F23"/>
      <c r="G23"/>
    </row>
    <row r="24" spans="1:12" x14ac:dyDescent="0.2">
      <c r="B24"/>
      <c r="C24"/>
      <c r="D24"/>
      <c r="E24"/>
      <c r="F24"/>
      <c r="G24"/>
    </row>
    <row r="25" spans="1:12" x14ac:dyDescent="0.2">
      <c r="B25"/>
      <c r="C25"/>
      <c r="D25"/>
      <c r="E25"/>
      <c r="F25"/>
      <c r="G25"/>
    </row>
    <row r="26" spans="1:12" x14ac:dyDescent="0.2">
      <c r="B26"/>
      <c r="C26"/>
      <c r="D26"/>
      <c r="E26"/>
      <c r="F26"/>
      <c r="G26"/>
    </row>
    <row r="27" spans="1:12" ht="8.1" customHeight="1" x14ac:dyDescent="0.2">
      <c r="B27"/>
      <c r="C27"/>
      <c r="D27"/>
      <c r="E27"/>
      <c r="F27"/>
      <c r="G27"/>
    </row>
    <row r="28" spans="1:12" x14ac:dyDescent="0.2">
      <c r="B28"/>
      <c r="C28"/>
      <c r="D28"/>
      <c r="E28"/>
      <c r="F28"/>
      <c r="G28"/>
    </row>
    <row r="29" spans="1:12" x14ac:dyDescent="0.2">
      <c r="B29"/>
      <c r="C29"/>
      <c r="D29"/>
      <c r="E29"/>
      <c r="F29"/>
      <c r="G29"/>
    </row>
    <row r="30" spans="1:12" ht="8.1" customHeight="1" x14ac:dyDescent="0.2">
      <c r="B30"/>
      <c r="C30"/>
      <c r="D30"/>
      <c r="E30"/>
      <c r="F30"/>
      <c r="G30"/>
    </row>
    <row r="31" spans="1:12" x14ac:dyDescent="0.2">
      <c r="B31"/>
      <c r="C31"/>
      <c r="D31"/>
      <c r="E31"/>
      <c r="F31"/>
      <c r="G31"/>
    </row>
    <row r="32" spans="1:12" x14ac:dyDescent="0.2">
      <c r="B32"/>
      <c r="C32"/>
      <c r="D32"/>
      <c r="E32"/>
      <c r="F32"/>
      <c r="G32"/>
    </row>
    <row r="33" spans="2:7" x14ac:dyDescent="0.2">
      <c r="B33"/>
      <c r="C33"/>
      <c r="D33"/>
      <c r="E33"/>
      <c r="F33"/>
      <c r="G33"/>
    </row>
    <row r="34" spans="2:7" ht="8.1" customHeight="1" x14ac:dyDescent="0.2">
      <c r="B34"/>
      <c r="C34"/>
      <c r="D34"/>
      <c r="E34"/>
      <c r="F34"/>
      <c r="G34"/>
    </row>
    <row r="35" spans="2:7" x14ac:dyDescent="0.2">
      <c r="B35"/>
      <c r="C35"/>
      <c r="D35"/>
      <c r="E35"/>
      <c r="F35"/>
      <c r="G35"/>
    </row>
    <row r="36" spans="2:7" ht="8.1" customHeight="1" x14ac:dyDescent="0.2">
      <c r="B36"/>
      <c r="C36"/>
      <c r="D36"/>
      <c r="E36"/>
      <c r="F36"/>
      <c r="G36"/>
    </row>
    <row r="37" spans="2:7" x14ac:dyDescent="0.2">
      <c r="B37"/>
      <c r="C37"/>
      <c r="D37"/>
      <c r="E37"/>
      <c r="F37"/>
      <c r="G37"/>
    </row>
    <row r="38" spans="2:7" x14ac:dyDescent="0.2">
      <c r="B38"/>
      <c r="C38"/>
      <c r="D38"/>
      <c r="E38"/>
      <c r="F38"/>
      <c r="G38"/>
    </row>
    <row r="39" spans="2:7" x14ac:dyDescent="0.2">
      <c r="B39"/>
      <c r="C39"/>
      <c r="D39"/>
      <c r="E39"/>
      <c r="F39"/>
      <c r="G39"/>
    </row>
    <row r="40" spans="2:7" x14ac:dyDescent="0.2">
      <c r="B40"/>
      <c r="C40"/>
      <c r="D40"/>
      <c r="E40"/>
      <c r="F40"/>
      <c r="G40"/>
    </row>
    <row r="41" spans="2:7" x14ac:dyDescent="0.2">
      <c r="B41"/>
      <c r="C41"/>
      <c r="D41"/>
      <c r="E41"/>
      <c r="F41"/>
      <c r="G41"/>
    </row>
    <row r="42" spans="2:7" x14ac:dyDescent="0.2">
      <c r="B42" s="4" t="s">
        <v>1</v>
      </c>
      <c r="C42" s="4" t="s">
        <v>2</v>
      </c>
      <c r="D42" s="4" t="s">
        <v>20</v>
      </c>
      <c r="E42" s="4" t="s">
        <v>21</v>
      </c>
    </row>
    <row r="43" spans="2:7" x14ac:dyDescent="0.2">
      <c r="B43" s="4">
        <v>1</v>
      </c>
      <c r="C43" s="4">
        <v>1</v>
      </c>
      <c r="D43" s="4">
        <f>B43*C43</f>
        <v>1</v>
      </c>
      <c r="E43" s="4">
        <f ca="1">0.5*B43+C43+2*D43+ROUND(RAND(),1)</f>
        <v>3.6</v>
      </c>
    </row>
    <row r="44" spans="2:7" x14ac:dyDescent="0.2">
      <c r="B44" s="4">
        <v>2</v>
      </c>
      <c r="C44" s="4">
        <v>1</v>
      </c>
      <c r="D44" s="4">
        <f t="shared" ref="D44:D54" si="11">B44*C44</f>
        <v>2</v>
      </c>
      <c r="E44" s="4">
        <f t="shared" ref="E44:E54" ca="1" si="12">0.5*B44+C44+2*D44+ROUND(RAND(),1)</f>
        <v>6</v>
      </c>
    </row>
    <row r="45" spans="2:7" x14ac:dyDescent="0.2">
      <c r="B45" s="4">
        <v>3</v>
      </c>
      <c r="C45" s="4">
        <v>1</v>
      </c>
      <c r="D45" s="4">
        <f t="shared" si="11"/>
        <v>3</v>
      </c>
      <c r="E45" s="4">
        <f t="shared" ca="1" si="12"/>
        <v>9.4</v>
      </c>
    </row>
    <row r="46" spans="2:7" x14ac:dyDescent="0.2">
      <c r="B46" s="4">
        <v>4</v>
      </c>
      <c r="C46" s="4">
        <v>1</v>
      </c>
      <c r="D46" s="4">
        <f t="shared" si="11"/>
        <v>4</v>
      </c>
      <c r="E46" s="4">
        <f t="shared" ca="1" si="12"/>
        <v>11.7</v>
      </c>
    </row>
    <row r="47" spans="2:7" x14ac:dyDescent="0.2">
      <c r="B47" s="4">
        <v>1</v>
      </c>
      <c r="C47" s="4">
        <v>2</v>
      </c>
      <c r="D47" s="4">
        <f t="shared" si="11"/>
        <v>2</v>
      </c>
      <c r="E47" s="4">
        <f t="shared" ca="1" si="12"/>
        <v>7.2</v>
      </c>
    </row>
    <row r="48" spans="2:7" x14ac:dyDescent="0.2">
      <c r="B48" s="4">
        <v>2</v>
      </c>
      <c r="C48" s="4">
        <v>2</v>
      </c>
      <c r="D48" s="4">
        <f t="shared" si="11"/>
        <v>4</v>
      </c>
      <c r="E48" s="4">
        <f t="shared" ca="1" si="12"/>
        <v>12</v>
      </c>
    </row>
    <row r="49" spans="2:5" x14ac:dyDescent="0.2">
      <c r="B49" s="4">
        <v>3</v>
      </c>
      <c r="C49" s="4">
        <v>2</v>
      </c>
      <c r="D49" s="4">
        <f t="shared" si="11"/>
        <v>6</v>
      </c>
      <c r="E49" s="4">
        <f t="shared" ca="1" si="12"/>
        <v>16.100000000000001</v>
      </c>
    </row>
    <row r="50" spans="2:5" x14ac:dyDescent="0.2">
      <c r="B50" s="4">
        <v>4</v>
      </c>
      <c r="C50" s="4">
        <v>2</v>
      </c>
      <c r="D50" s="4">
        <f t="shared" si="11"/>
        <v>8</v>
      </c>
      <c r="E50" s="4">
        <f t="shared" ca="1" si="12"/>
        <v>20.8</v>
      </c>
    </row>
    <row r="51" spans="2:5" x14ac:dyDescent="0.2">
      <c r="B51" s="4">
        <v>1</v>
      </c>
      <c r="C51" s="4">
        <v>3</v>
      </c>
      <c r="D51" s="4">
        <f t="shared" si="11"/>
        <v>3</v>
      </c>
      <c r="E51" s="4">
        <f t="shared" ca="1" si="12"/>
        <v>10.199999999999999</v>
      </c>
    </row>
    <row r="52" spans="2:5" x14ac:dyDescent="0.2">
      <c r="B52" s="4">
        <v>2</v>
      </c>
      <c r="C52" s="4">
        <v>3</v>
      </c>
      <c r="D52" s="4">
        <f t="shared" si="11"/>
        <v>6</v>
      </c>
      <c r="E52" s="4">
        <f t="shared" ca="1" si="12"/>
        <v>16.2</v>
      </c>
    </row>
    <row r="53" spans="2:5" x14ac:dyDescent="0.2">
      <c r="B53" s="4">
        <v>3</v>
      </c>
      <c r="C53" s="4">
        <v>3</v>
      </c>
      <c r="D53" s="4">
        <f t="shared" si="11"/>
        <v>9</v>
      </c>
      <c r="E53" s="4">
        <f t="shared" ca="1" si="12"/>
        <v>23.5</v>
      </c>
    </row>
    <row r="54" spans="2:5" x14ac:dyDescent="0.2">
      <c r="B54" s="4">
        <v>4</v>
      </c>
      <c r="C54" s="4">
        <v>3</v>
      </c>
      <c r="D54" s="4">
        <f t="shared" si="11"/>
        <v>12</v>
      </c>
      <c r="E54" s="4">
        <f t="shared" ca="1" si="12"/>
        <v>29.7</v>
      </c>
    </row>
  </sheetData>
  <phoneticPr fontId="8" type="noConversion"/>
  <printOptions gridLines="1" gridLinesSet="0"/>
  <pageMargins left="0.75" right="0.75" top="1" bottom="1" header="0.5" footer="0.5"/>
  <pageSetup orientation="landscape" r:id="rId1"/>
  <headerFooter alignWithMargins="0">
    <oddHeader>&amp;A</oddHeader>
    <oddFooter>Page &amp;P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E25" sqref="E25"/>
    </sheetView>
  </sheetViews>
  <sheetFormatPr defaultRowHeight="12.75" x14ac:dyDescent="0.2"/>
  <cols>
    <col min="1" max="1" width="18.140625" customWidth="1"/>
    <col min="2" max="2" width="12.28515625" customWidth="1"/>
    <col min="3" max="3" width="14.7109375" customWidth="1"/>
    <col min="5" max="5" width="12.42578125" bestFit="1" customWidth="1"/>
    <col min="6" max="9" width="11.140625" customWidth="1"/>
  </cols>
  <sheetData>
    <row r="1" spans="1:9" x14ac:dyDescent="0.2">
      <c r="A1" t="s">
        <v>22</v>
      </c>
    </row>
    <row r="2" spans="1:9" ht="13.5" thickBot="1" x14ac:dyDescent="0.25"/>
    <row r="3" spans="1:9" x14ac:dyDescent="0.2">
      <c r="A3" s="12" t="s">
        <v>23</v>
      </c>
      <c r="B3" s="12"/>
    </row>
    <row r="4" spans="1:9" x14ac:dyDescent="0.2">
      <c r="A4" s="9" t="s">
        <v>24</v>
      </c>
      <c r="B4" s="9">
        <v>0.99943235037312983</v>
      </c>
    </row>
    <row r="5" spans="1:9" x14ac:dyDescent="0.2">
      <c r="A5" s="9" t="s">
        <v>25</v>
      </c>
      <c r="B5" s="9">
        <v>0.99886502297235857</v>
      </c>
    </row>
    <row r="6" spans="1:9" x14ac:dyDescent="0.2">
      <c r="A6" s="9" t="s">
        <v>26</v>
      </c>
      <c r="B6" s="9">
        <v>0.99843940658699304</v>
      </c>
    </row>
    <row r="7" spans="1:9" x14ac:dyDescent="0.2">
      <c r="A7" s="9" t="s">
        <v>27</v>
      </c>
      <c r="B7" s="9">
        <v>0.29513415028875706</v>
      </c>
    </row>
    <row r="8" spans="1:9" ht="13.5" thickBot="1" x14ac:dyDescent="0.25">
      <c r="A8" s="10" t="s">
        <v>28</v>
      </c>
      <c r="B8" s="10">
        <v>12</v>
      </c>
    </row>
    <row r="10" spans="1:9" ht="13.5" thickBot="1" x14ac:dyDescent="0.25">
      <c r="A10" t="s">
        <v>29</v>
      </c>
    </row>
    <row r="11" spans="1:9" x14ac:dyDescent="0.2">
      <c r="A11" s="11"/>
      <c r="B11" s="11" t="s">
        <v>33</v>
      </c>
      <c r="C11" s="11" t="s">
        <v>34</v>
      </c>
      <c r="D11" s="11" t="s">
        <v>35</v>
      </c>
      <c r="E11" s="11" t="s">
        <v>36</v>
      </c>
      <c r="F11" s="14" t="s">
        <v>37</v>
      </c>
    </row>
    <row r="12" spans="1:9" x14ac:dyDescent="0.2">
      <c r="A12" s="9" t="s">
        <v>30</v>
      </c>
      <c r="B12" s="15">
        <v>3</v>
      </c>
      <c r="C12" s="9">
        <v>613.26566666666656</v>
      </c>
      <c r="D12" s="9">
        <v>204.42188888888884</v>
      </c>
      <c r="E12" s="9">
        <v>2346.8669377341944</v>
      </c>
      <c r="F12" s="9">
        <v>4.0817989757233057E-12</v>
      </c>
    </row>
    <row r="13" spans="1:9" x14ac:dyDescent="0.2">
      <c r="A13" s="9" t="s">
        <v>31</v>
      </c>
      <c r="B13" s="15">
        <v>8</v>
      </c>
      <c r="C13" s="9">
        <v>0.69683333333333319</v>
      </c>
      <c r="D13" s="9">
        <v>8.7104166666666649E-2</v>
      </c>
      <c r="E13" s="9"/>
      <c r="F13" s="9"/>
    </row>
    <row r="14" spans="1:9" ht="13.5" thickBot="1" x14ac:dyDescent="0.25">
      <c r="A14" s="10" t="s">
        <v>19</v>
      </c>
      <c r="B14" s="16">
        <v>11</v>
      </c>
      <c r="C14" s="10">
        <v>613.96249999999998</v>
      </c>
      <c r="D14" s="10"/>
      <c r="E14" s="10"/>
      <c r="F14" s="10"/>
    </row>
    <row r="15" spans="1:9" ht="13.5" thickBot="1" x14ac:dyDescent="0.25"/>
    <row r="16" spans="1:9" x14ac:dyDescent="0.2">
      <c r="A16" s="11"/>
      <c r="B16" s="13" t="s">
        <v>38</v>
      </c>
      <c r="C16" s="11" t="s">
        <v>27</v>
      </c>
      <c r="D16" s="11" t="s">
        <v>39</v>
      </c>
      <c r="E16" s="11" t="s">
        <v>40</v>
      </c>
      <c r="F16" s="11" t="s">
        <v>41</v>
      </c>
      <c r="G16" s="11" t="s">
        <v>42</v>
      </c>
      <c r="H16" s="11" t="s">
        <v>43</v>
      </c>
      <c r="I16" s="11" t="s">
        <v>44</v>
      </c>
    </row>
    <row r="17" spans="1:9" x14ac:dyDescent="0.2">
      <c r="A17" s="15" t="s">
        <v>32</v>
      </c>
      <c r="B17" s="9">
        <v>-0.11666666666667425</v>
      </c>
      <c r="C17" s="9">
        <v>0.5521454367585894</v>
      </c>
      <c r="D17" s="9">
        <v>-0.21129698608318587</v>
      </c>
      <c r="E17" s="9">
        <v>0.83793882987162516</v>
      </c>
      <c r="F17" s="9">
        <v>-1.3899163260142278</v>
      </c>
      <c r="G17" s="9">
        <v>1.1565829926808793</v>
      </c>
      <c r="H17" s="9">
        <v>-1.1434076276876877</v>
      </c>
      <c r="I17" s="9">
        <v>0.91007429435433917</v>
      </c>
    </row>
    <row r="18" spans="1:9" x14ac:dyDescent="0.2">
      <c r="A18" s="15" t="s">
        <v>1</v>
      </c>
      <c r="B18" s="9">
        <v>0.80666666666666864</v>
      </c>
      <c r="C18" s="9">
        <v>0.20161500715748099</v>
      </c>
      <c r="D18" s="9">
        <v>4.0010249139667629</v>
      </c>
      <c r="E18" s="9">
        <v>3.9441271857082634E-3</v>
      </c>
      <c r="F18" s="9">
        <v>0.34174162682638637</v>
      </c>
      <c r="G18" s="9">
        <v>1.2715917065069509</v>
      </c>
      <c r="H18" s="9">
        <v>0.43175387662284104</v>
      </c>
      <c r="I18" s="9">
        <v>1.1815794567104962</v>
      </c>
    </row>
    <row r="19" spans="1:9" x14ac:dyDescent="0.2">
      <c r="A19" s="15" t="s">
        <v>2</v>
      </c>
      <c r="B19" s="9">
        <v>1.375</v>
      </c>
      <c r="C19" s="9">
        <v>0.25559367167439806</v>
      </c>
      <c r="D19" s="9">
        <v>5.3796324102719622</v>
      </c>
      <c r="E19" s="9">
        <v>6.6192840604339183E-4</v>
      </c>
      <c r="F19" s="9">
        <v>0.78559993667374328</v>
      </c>
      <c r="G19" s="9">
        <v>1.9644000633262619</v>
      </c>
      <c r="H19" s="9">
        <v>0.89971129051348275</v>
      </c>
      <c r="I19" s="9">
        <v>1.8502887094865226</v>
      </c>
    </row>
    <row r="20" spans="1:9" ht="13.5" thickBot="1" x14ac:dyDescent="0.25">
      <c r="A20" s="16" t="s">
        <v>20</v>
      </c>
      <c r="B20" s="10">
        <v>1.825</v>
      </c>
      <c r="C20" s="10">
        <v>9.3329613021091357E-2</v>
      </c>
      <c r="D20" s="10">
        <v>19.554350874545804</v>
      </c>
      <c r="E20" s="44">
        <v>4.8628622753206714E-8</v>
      </c>
      <c r="F20" s="10">
        <v>1.6097815266141555</v>
      </c>
      <c r="G20" s="10">
        <v>2.0402184733858433</v>
      </c>
      <c r="H20" s="10">
        <v>1.6514491016578083</v>
      </c>
      <c r="I20" s="10">
        <v>1.9985508983421902</v>
      </c>
    </row>
    <row r="21" spans="1:9" ht="15.75" x14ac:dyDescent="0.25">
      <c r="C21" s="45" t="s">
        <v>71</v>
      </c>
      <c r="D21" s="46" t="s">
        <v>1</v>
      </c>
      <c r="E21" s="47" t="s">
        <v>2</v>
      </c>
    </row>
    <row r="22" spans="1:9" ht="13.5" thickBot="1" x14ac:dyDescent="0.25">
      <c r="C22" s="48">
        <f>B17+B18*D22+B19*E22+B20*D22*E22</f>
        <v>13.774999999999997</v>
      </c>
      <c r="D22" s="49">
        <v>2.5</v>
      </c>
      <c r="E22" s="50">
        <v>2</v>
      </c>
    </row>
    <row r="23" spans="1:9" x14ac:dyDescent="0.2">
      <c r="C23" s="31" t="s">
        <v>67</v>
      </c>
      <c r="D23" s="43" t="s">
        <v>70</v>
      </c>
    </row>
    <row r="24" spans="1:9" x14ac:dyDescent="0.2">
      <c r="A24" t="s">
        <v>45</v>
      </c>
      <c r="C24" s="31" t="s">
        <v>68</v>
      </c>
      <c r="D24" s="25" t="s">
        <v>69</v>
      </c>
    </row>
    <row r="25" spans="1:9" ht="13.5" thickBot="1" x14ac:dyDescent="0.25"/>
    <row r="26" spans="1:9" x14ac:dyDescent="0.2">
      <c r="A26" s="11" t="s">
        <v>46</v>
      </c>
      <c r="B26" s="11" t="s">
        <v>47</v>
      </c>
      <c r="C26" s="11" t="s">
        <v>48</v>
      </c>
    </row>
    <row r="27" spans="1:9" x14ac:dyDescent="0.2">
      <c r="A27" s="9">
        <v>1</v>
      </c>
      <c r="B27" s="9">
        <v>3.89</v>
      </c>
      <c r="C27" s="9">
        <v>-8.9999999999996305E-2</v>
      </c>
    </row>
    <row r="28" spans="1:9" x14ac:dyDescent="0.2">
      <c r="A28" s="9">
        <v>2</v>
      </c>
      <c r="B28" s="9">
        <v>6.5216666666666647</v>
      </c>
      <c r="C28" s="9">
        <v>7.833333333333492E-2</v>
      </c>
    </row>
    <row r="29" spans="1:9" x14ac:dyDescent="0.2">
      <c r="A29" s="9">
        <v>3</v>
      </c>
      <c r="B29" s="9">
        <v>9.1533333333333324</v>
      </c>
      <c r="C29" s="9">
        <v>-0.45333333333333314</v>
      </c>
    </row>
    <row r="30" spans="1:9" x14ac:dyDescent="0.2">
      <c r="A30" s="9">
        <v>4</v>
      </c>
      <c r="B30" s="9">
        <v>11.785</v>
      </c>
      <c r="C30" s="9">
        <v>0.215</v>
      </c>
    </row>
    <row r="31" spans="1:9" x14ac:dyDescent="0.2">
      <c r="A31" s="9">
        <v>5</v>
      </c>
      <c r="B31" s="9">
        <v>7.09</v>
      </c>
      <c r="C31" s="9">
        <v>0.31000000000000227</v>
      </c>
    </row>
    <row r="32" spans="1:9" x14ac:dyDescent="0.2">
      <c r="A32" s="9">
        <v>6</v>
      </c>
      <c r="B32" s="9">
        <v>11.546666666666665</v>
      </c>
      <c r="C32" s="9">
        <v>-4.666666666666508E-2</v>
      </c>
    </row>
    <row r="33" spans="1:3" x14ac:dyDescent="0.2">
      <c r="A33" s="9">
        <v>7</v>
      </c>
      <c r="B33" s="9">
        <v>16.003333333333334</v>
      </c>
      <c r="C33" s="9">
        <v>0.29666666666666686</v>
      </c>
    </row>
    <row r="34" spans="1:3" x14ac:dyDescent="0.2">
      <c r="A34" s="9">
        <v>8</v>
      </c>
      <c r="B34" s="9">
        <v>20.46</v>
      </c>
      <c r="C34" s="9">
        <v>-6.0000000000002274E-2</v>
      </c>
    </row>
    <row r="35" spans="1:3" x14ac:dyDescent="0.2">
      <c r="A35" s="9">
        <v>9</v>
      </c>
      <c r="B35" s="9">
        <v>10.29</v>
      </c>
      <c r="C35" s="9">
        <v>0.11000000000000121</v>
      </c>
    </row>
    <row r="36" spans="1:3" x14ac:dyDescent="0.2">
      <c r="A36" s="9">
        <v>10</v>
      </c>
      <c r="B36" s="9">
        <v>16.571666666666665</v>
      </c>
      <c r="C36" s="9">
        <v>-0.47166666666666401</v>
      </c>
    </row>
    <row r="37" spans="1:3" x14ac:dyDescent="0.2">
      <c r="A37" s="9">
        <v>11</v>
      </c>
      <c r="B37" s="9">
        <v>22.853333333333332</v>
      </c>
      <c r="C37" s="9">
        <v>4.6666666666666856E-2</v>
      </c>
    </row>
    <row r="38" spans="1:3" ht="13.5" thickBot="1" x14ac:dyDescent="0.25">
      <c r="A38" s="10">
        <v>12</v>
      </c>
      <c r="B38" s="10">
        <v>29.135000000000002</v>
      </c>
      <c r="C38" s="10">
        <v>6.5000000000001279E-2</v>
      </c>
    </row>
  </sheetData>
  <phoneticPr fontId="3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2" sqref="G2"/>
    </sheetView>
  </sheetViews>
  <sheetFormatPr defaultRowHeight="12.75" x14ac:dyDescent="0.2"/>
  <sheetData>
    <row r="1" spans="1:5" x14ac:dyDescent="0.2">
      <c r="A1" s="18"/>
      <c r="B1" s="18" t="s">
        <v>52</v>
      </c>
      <c r="C1" s="18" t="s">
        <v>53</v>
      </c>
      <c r="D1" s="18" t="s">
        <v>54</v>
      </c>
      <c r="E1" s="18" t="s">
        <v>55</v>
      </c>
    </row>
    <row r="2" spans="1:5" x14ac:dyDescent="0.2">
      <c r="A2" s="18" t="s">
        <v>49</v>
      </c>
      <c r="B2" s="1">
        <v>3.8</v>
      </c>
      <c r="C2" s="1">
        <v>6.6</v>
      </c>
      <c r="D2" s="1">
        <v>8.6999999999999993</v>
      </c>
      <c r="E2" s="1">
        <v>12</v>
      </c>
    </row>
    <row r="3" spans="1:5" x14ac:dyDescent="0.2">
      <c r="A3" s="18" t="s">
        <v>50</v>
      </c>
      <c r="B3" s="1">
        <v>7.4</v>
      </c>
      <c r="C3" s="1">
        <v>11.5</v>
      </c>
      <c r="D3" s="1">
        <v>16.3</v>
      </c>
      <c r="E3" s="1">
        <v>20.399999999999999</v>
      </c>
    </row>
    <row r="4" spans="1:5" x14ac:dyDescent="0.2">
      <c r="A4" s="18" t="s">
        <v>51</v>
      </c>
      <c r="B4" s="1">
        <v>10.4</v>
      </c>
      <c r="C4" s="1">
        <v>16.100000000000001</v>
      </c>
      <c r="D4" s="1">
        <v>22.9</v>
      </c>
      <c r="E4" s="1">
        <v>29.2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"/>
  <sheetViews>
    <sheetView workbookViewId="0">
      <selection activeCell="G3" sqref="G3"/>
    </sheetView>
  </sheetViews>
  <sheetFormatPr defaultRowHeight="12.75" x14ac:dyDescent="0.2"/>
  <cols>
    <col min="13" max="13" width="6.85546875" customWidth="1"/>
    <col min="15" max="15" width="3.42578125" customWidth="1"/>
  </cols>
  <sheetData>
    <row r="2" spans="1:18" x14ac:dyDescent="0.2">
      <c r="A2" s="17" t="s">
        <v>1</v>
      </c>
      <c r="B2" s="24" t="s">
        <v>49</v>
      </c>
      <c r="C2" s="24" t="s">
        <v>50</v>
      </c>
      <c r="D2" s="24" t="s">
        <v>51</v>
      </c>
    </row>
    <row r="3" spans="1:18" x14ac:dyDescent="0.2">
      <c r="A3" s="17">
        <v>1</v>
      </c>
      <c r="B3" s="20">
        <v>3.8</v>
      </c>
      <c r="C3" s="22">
        <v>7.4</v>
      </c>
      <c r="D3" s="22">
        <v>10.4</v>
      </c>
    </row>
    <row r="4" spans="1:18" x14ac:dyDescent="0.2">
      <c r="A4" s="19">
        <v>2</v>
      </c>
      <c r="B4" s="21">
        <v>6.6</v>
      </c>
      <c r="C4" s="23">
        <v>11.5</v>
      </c>
      <c r="D4" s="23">
        <v>16.100000000000001</v>
      </c>
    </row>
    <row r="5" spans="1:18" x14ac:dyDescent="0.2">
      <c r="A5" s="19">
        <v>3</v>
      </c>
      <c r="B5" s="21">
        <v>8.6999999999999993</v>
      </c>
      <c r="C5" s="23">
        <v>16.3</v>
      </c>
      <c r="D5" s="23">
        <v>22.9</v>
      </c>
    </row>
    <row r="6" spans="1:18" x14ac:dyDescent="0.2">
      <c r="A6" s="19">
        <v>4</v>
      </c>
      <c r="B6" s="21">
        <v>12</v>
      </c>
      <c r="C6" s="23">
        <v>20.399999999999999</v>
      </c>
      <c r="D6" s="23">
        <v>29.2</v>
      </c>
    </row>
    <row r="7" spans="1:18" x14ac:dyDescent="0.2">
      <c r="M7" t="s">
        <v>61</v>
      </c>
      <c r="N7" t="s">
        <v>32</v>
      </c>
      <c r="P7" t="s">
        <v>60</v>
      </c>
    </row>
    <row r="8" spans="1:18" x14ac:dyDescent="0.2">
      <c r="M8" t="s">
        <v>58</v>
      </c>
      <c r="N8">
        <v>3.8499999999999983</v>
      </c>
      <c r="O8" t="s">
        <v>63</v>
      </c>
      <c r="P8">
        <v>6.32</v>
      </c>
      <c r="Q8" t="s">
        <v>64</v>
      </c>
      <c r="R8" t="s">
        <v>1</v>
      </c>
    </row>
    <row r="9" spans="1:18" x14ac:dyDescent="0.2">
      <c r="M9" t="s">
        <v>57</v>
      </c>
      <c r="N9">
        <v>2.9499999999999993</v>
      </c>
      <c r="O9" t="s">
        <v>63</v>
      </c>
      <c r="P9">
        <v>4.379999999999999</v>
      </c>
      <c r="Q9" t="s">
        <v>64</v>
      </c>
      <c r="R9" t="s">
        <v>1</v>
      </c>
    </row>
    <row r="10" spans="1:18" x14ac:dyDescent="0.2">
      <c r="M10" t="s">
        <v>56</v>
      </c>
      <c r="N10">
        <v>1.1000000000000023</v>
      </c>
      <c r="O10" t="s">
        <v>63</v>
      </c>
      <c r="P10">
        <v>2.6699999999999986</v>
      </c>
      <c r="Q10" t="s">
        <v>64</v>
      </c>
      <c r="R10" t="s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1" workbookViewId="0">
      <selection activeCell="O18" sqref="O18"/>
    </sheetView>
  </sheetViews>
  <sheetFormatPr defaultRowHeight="12.75" x14ac:dyDescent="0.2"/>
  <sheetData>
    <row r="1" spans="1:5" x14ac:dyDescent="0.2">
      <c r="A1" s="18" t="s">
        <v>2</v>
      </c>
      <c r="B1" s="18" t="s">
        <v>52</v>
      </c>
      <c r="C1" s="18" t="s">
        <v>53</v>
      </c>
      <c r="D1" s="18" t="s">
        <v>54</v>
      </c>
      <c r="E1" s="18" t="s">
        <v>55</v>
      </c>
    </row>
    <row r="2" spans="1:5" x14ac:dyDescent="0.2">
      <c r="A2" s="1">
        <v>1</v>
      </c>
      <c r="B2" s="1">
        <v>3.8</v>
      </c>
      <c r="C2" s="1">
        <v>6.6</v>
      </c>
      <c r="D2" s="1">
        <v>8.6999999999999993</v>
      </c>
      <c r="E2" s="1">
        <v>12</v>
      </c>
    </row>
    <row r="3" spans="1:5" x14ac:dyDescent="0.2">
      <c r="A3" s="1">
        <v>2</v>
      </c>
      <c r="B3" s="1">
        <v>7.4</v>
      </c>
      <c r="C3" s="1">
        <v>11.5</v>
      </c>
      <c r="D3" s="1">
        <v>16.3</v>
      </c>
      <c r="E3" s="1">
        <v>20.399999999999999</v>
      </c>
    </row>
    <row r="4" spans="1:5" x14ac:dyDescent="0.2">
      <c r="A4" s="1">
        <v>3</v>
      </c>
      <c r="B4" s="1">
        <v>10.4</v>
      </c>
      <c r="C4" s="1">
        <v>16.100000000000001</v>
      </c>
      <c r="D4" s="1">
        <v>22.9</v>
      </c>
      <c r="E4" s="1">
        <v>29.2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13"/>
  <sheetViews>
    <sheetView workbookViewId="0">
      <selection activeCell="I27" sqref="I27"/>
    </sheetView>
  </sheetViews>
  <sheetFormatPr defaultRowHeight="12.75" x14ac:dyDescent="0.2"/>
  <cols>
    <col min="1" max="1" width="5.5703125" customWidth="1"/>
    <col min="2" max="2" width="5.7109375" customWidth="1"/>
    <col min="3" max="3" width="6.7109375" customWidth="1"/>
    <col min="4" max="4" width="9.5703125" customWidth="1"/>
    <col min="5" max="5" width="5.42578125" bestFit="1" customWidth="1"/>
    <col min="7" max="7" width="3.28515625" bestFit="1" customWidth="1"/>
    <col min="8" max="8" width="5" bestFit="1" customWidth="1"/>
  </cols>
  <sheetData>
    <row r="1" spans="1:8" x14ac:dyDescent="0.2">
      <c r="A1" t="s">
        <v>0</v>
      </c>
      <c r="B1" s="4" t="s">
        <v>1</v>
      </c>
      <c r="C1" s="30" t="s">
        <v>56</v>
      </c>
      <c r="D1" s="30" t="s">
        <v>65</v>
      </c>
      <c r="E1" s="30" t="s">
        <v>58</v>
      </c>
      <c r="F1" s="30" t="s">
        <v>66</v>
      </c>
      <c r="G1" s="4" t="s">
        <v>2</v>
      </c>
      <c r="H1" s="4" t="s">
        <v>21</v>
      </c>
    </row>
    <row r="2" spans="1:8" x14ac:dyDescent="0.2">
      <c r="A2" s="3">
        <v>1</v>
      </c>
      <c r="B2" s="4">
        <v>1</v>
      </c>
      <c r="C2" s="30">
        <v>1</v>
      </c>
      <c r="D2" s="30">
        <f>B2*C2</f>
        <v>1</v>
      </c>
      <c r="E2" s="30">
        <v>0</v>
      </c>
      <c r="F2" s="30">
        <f>B2*E2</f>
        <v>0</v>
      </c>
      <c r="G2" s="4">
        <v>1</v>
      </c>
      <c r="H2" s="4">
        <v>3.8</v>
      </c>
    </row>
    <row r="3" spans="1:8" x14ac:dyDescent="0.2">
      <c r="A3" s="3">
        <v>2</v>
      </c>
      <c r="B3" s="4">
        <v>2</v>
      </c>
      <c r="C3" s="30">
        <v>1</v>
      </c>
      <c r="D3" s="30">
        <f t="shared" ref="D3:D13" si="0">B3*C3</f>
        <v>2</v>
      </c>
      <c r="E3" s="30">
        <v>0</v>
      </c>
      <c r="F3" s="30">
        <f t="shared" ref="F3:F13" si="1">B3*E3</f>
        <v>0</v>
      </c>
      <c r="G3" s="4">
        <v>1</v>
      </c>
      <c r="H3" s="4">
        <v>6.6</v>
      </c>
    </row>
    <row r="4" spans="1:8" x14ac:dyDescent="0.2">
      <c r="A4" s="3">
        <v>3</v>
      </c>
      <c r="B4" s="4">
        <v>3</v>
      </c>
      <c r="C4" s="30">
        <v>1</v>
      </c>
      <c r="D4" s="30">
        <f t="shared" si="0"/>
        <v>3</v>
      </c>
      <c r="E4" s="30">
        <v>0</v>
      </c>
      <c r="F4" s="30">
        <f t="shared" si="1"/>
        <v>0</v>
      </c>
      <c r="G4" s="4">
        <v>1</v>
      </c>
      <c r="H4" s="4">
        <v>8.6999999999999993</v>
      </c>
    </row>
    <row r="5" spans="1:8" x14ac:dyDescent="0.2">
      <c r="A5" s="3">
        <v>4</v>
      </c>
      <c r="B5" s="4">
        <v>4</v>
      </c>
      <c r="C5" s="30">
        <v>1</v>
      </c>
      <c r="D5" s="30">
        <f t="shared" si="0"/>
        <v>4</v>
      </c>
      <c r="E5" s="30">
        <v>0</v>
      </c>
      <c r="F5" s="30">
        <f t="shared" si="1"/>
        <v>0</v>
      </c>
      <c r="G5" s="4">
        <v>1</v>
      </c>
      <c r="H5" s="4">
        <v>12</v>
      </c>
    </row>
    <row r="6" spans="1:8" x14ac:dyDescent="0.2">
      <c r="A6" s="3">
        <v>5</v>
      </c>
      <c r="B6" s="4">
        <v>1</v>
      </c>
      <c r="C6" s="30">
        <v>0</v>
      </c>
      <c r="D6" s="30">
        <f t="shared" si="0"/>
        <v>0</v>
      </c>
      <c r="E6" s="30">
        <v>0</v>
      </c>
      <c r="F6" s="30">
        <f t="shared" si="1"/>
        <v>0</v>
      </c>
      <c r="G6" s="4">
        <v>2</v>
      </c>
      <c r="H6" s="4">
        <v>7.4</v>
      </c>
    </row>
    <row r="7" spans="1:8" x14ac:dyDescent="0.2">
      <c r="A7" s="3">
        <v>6</v>
      </c>
      <c r="B7" s="4">
        <v>2</v>
      </c>
      <c r="C7" s="30">
        <v>0</v>
      </c>
      <c r="D7" s="30">
        <f t="shared" si="0"/>
        <v>0</v>
      </c>
      <c r="E7" s="30">
        <v>0</v>
      </c>
      <c r="F7" s="30">
        <f t="shared" si="1"/>
        <v>0</v>
      </c>
      <c r="G7" s="4">
        <v>2</v>
      </c>
      <c r="H7" s="4">
        <v>11.5</v>
      </c>
    </row>
    <row r="8" spans="1:8" x14ac:dyDescent="0.2">
      <c r="A8" s="3">
        <v>7</v>
      </c>
      <c r="B8" s="4">
        <v>3</v>
      </c>
      <c r="C8" s="30">
        <v>0</v>
      </c>
      <c r="D8" s="30">
        <f t="shared" si="0"/>
        <v>0</v>
      </c>
      <c r="E8" s="30">
        <v>0</v>
      </c>
      <c r="F8" s="30">
        <f t="shared" si="1"/>
        <v>0</v>
      </c>
      <c r="G8" s="4">
        <v>2</v>
      </c>
      <c r="H8" s="4">
        <v>16.3</v>
      </c>
    </row>
    <row r="9" spans="1:8" x14ac:dyDescent="0.2">
      <c r="A9" s="3">
        <v>8</v>
      </c>
      <c r="B9" s="4">
        <v>4</v>
      </c>
      <c r="C9" s="30">
        <v>0</v>
      </c>
      <c r="D9" s="30">
        <f t="shared" si="0"/>
        <v>0</v>
      </c>
      <c r="E9" s="30">
        <v>0</v>
      </c>
      <c r="F9" s="30">
        <f t="shared" si="1"/>
        <v>0</v>
      </c>
      <c r="G9" s="4">
        <v>2</v>
      </c>
      <c r="H9" s="4">
        <v>20.399999999999999</v>
      </c>
    </row>
    <row r="10" spans="1:8" x14ac:dyDescent="0.2">
      <c r="A10" s="3">
        <v>9</v>
      </c>
      <c r="B10" s="4">
        <v>1</v>
      </c>
      <c r="C10" s="30">
        <v>0</v>
      </c>
      <c r="D10" s="30">
        <f t="shared" si="0"/>
        <v>0</v>
      </c>
      <c r="E10" s="30">
        <v>1</v>
      </c>
      <c r="F10" s="30">
        <f t="shared" si="1"/>
        <v>1</v>
      </c>
      <c r="G10" s="4">
        <v>3</v>
      </c>
      <c r="H10" s="4">
        <v>10.4</v>
      </c>
    </row>
    <row r="11" spans="1:8" x14ac:dyDescent="0.2">
      <c r="A11" s="3">
        <v>10</v>
      </c>
      <c r="B11" s="4">
        <v>2</v>
      </c>
      <c r="C11" s="30">
        <v>0</v>
      </c>
      <c r="D11" s="30">
        <f t="shared" si="0"/>
        <v>0</v>
      </c>
      <c r="E11" s="30">
        <v>1</v>
      </c>
      <c r="F11" s="30">
        <f t="shared" si="1"/>
        <v>2</v>
      </c>
      <c r="G11" s="4">
        <v>3</v>
      </c>
      <c r="H11" s="4">
        <v>16.100000000000001</v>
      </c>
    </row>
    <row r="12" spans="1:8" x14ac:dyDescent="0.2">
      <c r="A12" s="3">
        <v>11</v>
      </c>
      <c r="B12" s="4">
        <v>3</v>
      </c>
      <c r="C12" s="30">
        <v>0</v>
      </c>
      <c r="D12" s="30">
        <f t="shared" si="0"/>
        <v>0</v>
      </c>
      <c r="E12" s="30">
        <v>1</v>
      </c>
      <c r="F12" s="30">
        <f t="shared" si="1"/>
        <v>3</v>
      </c>
      <c r="G12" s="4">
        <v>3</v>
      </c>
      <c r="H12" s="4">
        <v>22.9</v>
      </c>
    </row>
    <row r="13" spans="1:8" x14ac:dyDescent="0.2">
      <c r="A13" s="3">
        <v>12</v>
      </c>
      <c r="B13" s="4">
        <v>4</v>
      </c>
      <c r="C13" s="30">
        <v>0</v>
      </c>
      <c r="D13" s="30">
        <f t="shared" si="0"/>
        <v>0</v>
      </c>
      <c r="E13" s="30">
        <v>1</v>
      </c>
      <c r="F13" s="30">
        <f t="shared" si="1"/>
        <v>4</v>
      </c>
      <c r="G13" s="4">
        <v>3</v>
      </c>
      <c r="H13" s="4">
        <v>29.2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38"/>
  <sheetViews>
    <sheetView workbookViewId="0">
      <selection activeCell="E13" sqref="E13"/>
    </sheetView>
  </sheetViews>
  <sheetFormatPr defaultRowHeight="12.75" x14ac:dyDescent="0.2"/>
  <cols>
    <col min="1" max="1" width="17.85546875" customWidth="1"/>
    <col min="2" max="2" width="10" customWidth="1"/>
    <col min="3" max="3" width="14" customWidth="1"/>
    <col min="6" max="7" width="13" customWidth="1"/>
  </cols>
  <sheetData>
    <row r="1" spans="1:7" x14ac:dyDescent="0.2">
      <c r="A1" t="s">
        <v>22</v>
      </c>
    </row>
    <row r="2" spans="1:7" ht="13.5" thickBot="1" x14ac:dyDescent="0.25"/>
    <row r="3" spans="1:7" x14ac:dyDescent="0.2">
      <c r="A3" s="27" t="s">
        <v>23</v>
      </c>
      <c r="B3" s="27"/>
    </row>
    <row r="4" spans="1:7" x14ac:dyDescent="0.2">
      <c r="A4" s="9" t="s">
        <v>24</v>
      </c>
      <c r="B4" s="9">
        <v>0.97199264377921724</v>
      </c>
    </row>
    <row r="5" spans="1:7" x14ac:dyDescent="0.2">
      <c r="A5" s="9" t="s">
        <v>25</v>
      </c>
      <c r="B5" s="9">
        <v>0.94476969956091228</v>
      </c>
    </row>
    <row r="6" spans="1:7" x14ac:dyDescent="0.2">
      <c r="A6" s="9" t="s">
        <v>26</v>
      </c>
      <c r="B6" s="9">
        <v>0.9240583368962545</v>
      </c>
    </row>
    <row r="7" spans="1:7" x14ac:dyDescent="0.2">
      <c r="A7" s="9" t="s">
        <v>27</v>
      </c>
      <c r="B7" s="9">
        <v>2.0588022407862963</v>
      </c>
    </row>
    <row r="8" spans="1:7" ht="13.5" thickBot="1" x14ac:dyDescent="0.25">
      <c r="A8" s="10" t="s">
        <v>28</v>
      </c>
      <c r="B8" s="10">
        <v>12</v>
      </c>
    </row>
    <row r="10" spans="1:7" ht="13.5" thickBot="1" x14ac:dyDescent="0.25">
      <c r="A10" t="s">
        <v>29</v>
      </c>
    </row>
    <row r="11" spans="1:7" x14ac:dyDescent="0.2">
      <c r="A11" s="26"/>
      <c r="B11" s="26" t="s">
        <v>33</v>
      </c>
      <c r="C11" s="26" t="s">
        <v>34</v>
      </c>
      <c r="D11" s="26" t="s">
        <v>35</v>
      </c>
      <c r="E11" s="26" t="s">
        <v>36</v>
      </c>
      <c r="F11" s="26" t="s">
        <v>37</v>
      </c>
    </row>
    <row r="12" spans="1:7" x14ac:dyDescent="0.2">
      <c r="A12" s="9" t="s">
        <v>30</v>
      </c>
      <c r="B12" s="9">
        <v>3</v>
      </c>
      <c r="C12" s="9">
        <v>580.05316666666647</v>
      </c>
      <c r="D12" s="9">
        <v>193.35105555555549</v>
      </c>
      <c r="E12" s="9">
        <v>45.616008702946317</v>
      </c>
      <c r="F12" s="9">
        <v>2.2386824270247677E-5</v>
      </c>
    </row>
    <row r="13" spans="1:7" x14ac:dyDescent="0.2">
      <c r="A13" s="9" t="s">
        <v>31</v>
      </c>
      <c r="B13" s="9">
        <v>8</v>
      </c>
      <c r="C13" s="9">
        <v>33.9093333333334</v>
      </c>
      <c r="D13" s="9">
        <v>4.238666666666675</v>
      </c>
      <c r="E13" s="9"/>
      <c r="F13" s="9"/>
    </row>
    <row r="14" spans="1:7" ht="13.5" thickBot="1" x14ac:dyDescent="0.25">
      <c r="A14" s="10" t="s">
        <v>19</v>
      </c>
      <c r="B14" s="10">
        <v>11</v>
      </c>
      <c r="C14" s="10">
        <v>613.96249999999986</v>
      </c>
      <c r="D14" s="10"/>
      <c r="E14" s="10"/>
      <c r="F14" s="10"/>
    </row>
    <row r="15" spans="1:7" ht="13.5" thickBot="1" x14ac:dyDescent="0.25"/>
    <row r="16" spans="1:7" x14ac:dyDescent="0.2">
      <c r="A16" s="26"/>
      <c r="B16" s="26" t="s">
        <v>38</v>
      </c>
      <c r="C16" s="26" t="s">
        <v>27</v>
      </c>
      <c r="D16" s="26" t="s">
        <v>39</v>
      </c>
      <c r="E16" s="26" t="s">
        <v>40</v>
      </c>
      <c r="F16" s="26" t="s">
        <v>41</v>
      </c>
      <c r="G16" s="26" t="s">
        <v>42</v>
      </c>
    </row>
    <row r="17" spans="1:7" x14ac:dyDescent="0.2">
      <c r="A17" s="9" t="s">
        <v>32</v>
      </c>
      <c r="B17" s="9">
        <v>2.7583333333333329</v>
      </c>
      <c r="C17" s="9">
        <v>1.6810049904083517</v>
      </c>
      <c r="D17" s="9">
        <v>1.6408834887892125</v>
      </c>
      <c r="E17" s="9">
        <v>0.13945020078182627</v>
      </c>
      <c r="F17" s="9">
        <v>-1.1180711258471674</v>
      </c>
      <c r="G17" s="9">
        <v>6.6347377925138336</v>
      </c>
    </row>
    <row r="18" spans="1:7" x14ac:dyDescent="0.2">
      <c r="A18" s="9" t="s">
        <v>1</v>
      </c>
      <c r="B18" s="9">
        <v>4.456666666666667</v>
      </c>
      <c r="C18" s="9">
        <v>0.53158045277998911</v>
      </c>
      <c r="D18" s="9">
        <v>8.3838046402191448</v>
      </c>
      <c r="E18" s="9">
        <v>3.1117561379943603E-5</v>
      </c>
      <c r="F18" s="9">
        <v>3.2308399443623088</v>
      </c>
      <c r="G18" s="9">
        <v>5.6824933889710252</v>
      </c>
    </row>
    <row r="19" spans="1:7" x14ac:dyDescent="0.2">
      <c r="A19" s="9" t="s">
        <v>56</v>
      </c>
      <c r="B19" s="9">
        <v>-6.1250000000000027</v>
      </c>
      <c r="C19" s="9">
        <v>1.4557930255820493</v>
      </c>
      <c r="D19" s="9">
        <v>-4.2073288526376409</v>
      </c>
      <c r="E19" s="9">
        <v>2.966668855601188E-3</v>
      </c>
      <c r="F19" s="9">
        <v>-9.4820647369935944</v>
      </c>
      <c r="G19" s="9">
        <v>-2.7679352630064114</v>
      </c>
    </row>
    <row r="20" spans="1:7" ht="13.5" thickBot="1" x14ac:dyDescent="0.25">
      <c r="A20" s="10" t="s">
        <v>58</v>
      </c>
      <c r="B20" s="10">
        <v>5.7499999999999982</v>
      </c>
      <c r="C20" s="10">
        <v>1.4557930255820495</v>
      </c>
      <c r="D20" s="10">
        <v>3.9497372902312509</v>
      </c>
      <c r="E20" s="10">
        <v>4.2375795562474049E-3</v>
      </c>
      <c r="F20" s="10">
        <v>2.392935263006406</v>
      </c>
      <c r="G20" s="10">
        <v>9.1070647369935909</v>
      </c>
    </row>
    <row r="21" spans="1:7" x14ac:dyDescent="0.2">
      <c r="A21" s="28" t="s">
        <v>72</v>
      </c>
      <c r="B21">
        <f>B17+B19</f>
        <v>-3.3666666666666698</v>
      </c>
    </row>
    <row r="22" spans="1:7" x14ac:dyDescent="0.2">
      <c r="A22" s="28" t="s">
        <v>73</v>
      </c>
      <c r="B22">
        <f>B17+B20</f>
        <v>8.5083333333333311</v>
      </c>
    </row>
    <row r="24" spans="1:7" x14ac:dyDescent="0.2">
      <c r="A24" t="s">
        <v>45</v>
      </c>
    </row>
    <row r="25" spans="1:7" ht="13.5" thickBot="1" x14ac:dyDescent="0.25"/>
    <row r="26" spans="1:7" x14ac:dyDescent="0.2">
      <c r="A26" s="26" t="s">
        <v>46</v>
      </c>
      <c r="B26" s="26" t="s">
        <v>47</v>
      </c>
      <c r="C26" s="26" t="s">
        <v>48</v>
      </c>
    </row>
    <row r="27" spans="1:7" x14ac:dyDescent="0.2">
      <c r="A27" s="9">
        <v>1</v>
      </c>
      <c r="B27" s="9">
        <v>1.0899999999999972</v>
      </c>
      <c r="C27" s="9">
        <v>2.7100000000000026</v>
      </c>
    </row>
    <row r="28" spans="1:7" x14ac:dyDescent="0.2">
      <c r="A28" s="9">
        <v>2</v>
      </c>
      <c r="B28" s="9">
        <v>5.5466666666666642</v>
      </c>
      <c r="C28" s="9">
        <v>1.0533333333333355</v>
      </c>
    </row>
    <row r="29" spans="1:7" x14ac:dyDescent="0.2">
      <c r="A29" s="9">
        <v>3</v>
      </c>
      <c r="B29" s="9">
        <v>10.00333333333333</v>
      </c>
      <c r="C29" s="9">
        <v>-1.303333333333331</v>
      </c>
    </row>
    <row r="30" spans="1:7" x14ac:dyDescent="0.2">
      <c r="A30" s="9">
        <v>4</v>
      </c>
      <c r="B30" s="9">
        <v>14.459999999999997</v>
      </c>
      <c r="C30" s="9">
        <v>-2.4599999999999973</v>
      </c>
    </row>
    <row r="31" spans="1:7" x14ac:dyDescent="0.2">
      <c r="A31" s="9">
        <v>5</v>
      </c>
      <c r="B31" s="9">
        <v>7.2149999999999999</v>
      </c>
      <c r="C31" s="9">
        <v>0.1850000000000005</v>
      </c>
    </row>
    <row r="32" spans="1:7" x14ac:dyDescent="0.2">
      <c r="A32" s="9">
        <v>6</v>
      </c>
      <c r="B32" s="9">
        <v>11.671666666666667</v>
      </c>
      <c r="C32" s="9">
        <v>-0.17166666666666686</v>
      </c>
    </row>
    <row r="33" spans="1:3" x14ac:dyDescent="0.2">
      <c r="A33" s="9">
        <v>7</v>
      </c>
      <c r="B33" s="9">
        <v>16.128333333333334</v>
      </c>
      <c r="C33" s="9">
        <v>0.17166666666666686</v>
      </c>
    </row>
    <row r="34" spans="1:3" x14ac:dyDescent="0.2">
      <c r="A34" s="9">
        <v>8</v>
      </c>
      <c r="B34" s="9">
        <v>20.585000000000001</v>
      </c>
      <c r="C34" s="9">
        <v>-0.18500000000000227</v>
      </c>
    </row>
    <row r="35" spans="1:3" x14ac:dyDescent="0.2">
      <c r="A35" s="9">
        <v>9</v>
      </c>
      <c r="B35" s="9">
        <v>12.964999999999998</v>
      </c>
      <c r="C35" s="9">
        <v>-2.5649999999999977</v>
      </c>
    </row>
    <row r="36" spans="1:3" x14ac:dyDescent="0.2">
      <c r="A36" s="9">
        <v>10</v>
      </c>
      <c r="B36" s="9">
        <v>17.421666666666667</v>
      </c>
      <c r="C36" s="9">
        <v>-1.3216666666666654</v>
      </c>
    </row>
    <row r="37" spans="1:3" x14ac:dyDescent="0.2">
      <c r="A37" s="9">
        <v>11</v>
      </c>
      <c r="B37" s="9">
        <v>21.87833333333333</v>
      </c>
      <c r="C37" s="9">
        <v>1.0216666666666683</v>
      </c>
    </row>
    <row r="38" spans="1:3" ht="13.5" thickBot="1" x14ac:dyDescent="0.25">
      <c r="A38" s="10">
        <v>12</v>
      </c>
      <c r="B38" s="10">
        <v>26.335000000000001</v>
      </c>
      <c r="C38" s="10">
        <v>2.8649999999999984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2nd order models</vt:lpstr>
      <vt:lpstr>Interaction example</vt:lpstr>
      <vt:lpstr>Regression X1X2</vt:lpstr>
      <vt:lpstr>Y vs X1 &amp; X2</vt:lpstr>
      <vt:lpstr>Y vs X1</vt:lpstr>
      <vt:lpstr>Y vs X2</vt:lpstr>
      <vt:lpstr>Extra SS</vt:lpstr>
      <vt:lpstr>Data w Dummy</vt:lpstr>
      <vt:lpstr>1st Order Reg</vt:lpstr>
      <vt:lpstr>2nd Order Reg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Decision Sciences</dc:creator>
  <cp:lastModifiedBy>RAndrews</cp:lastModifiedBy>
  <cp:lastPrinted>2006-10-11T12:18:29Z</cp:lastPrinted>
  <dcterms:created xsi:type="dcterms:W3CDTF">1999-02-02T00:30:16Z</dcterms:created>
  <dcterms:modified xsi:type="dcterms:W3CDTF">2014-11-12T15:33:24Z</dcterms:modified>
</cp:coreProperties>
</file>